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0730" windowHeight="11760" activeTab="2"/>
  </bookViews>
  <sheets>
    <sheet name="Додаток 1" sheetId="1" r:id="rId1"/>
    <sheet name="Додаток 2" sheetId="2" r:id="rId2"/>
    <sheet name="Додаток 3" sheetId="3" r:id="rId3"/>
  </sheets>
  <definedNames>
    <definedName name="_xlnm.Print_Area" localSheetId="0">'Додаток 1'!$A$1:$F$68</definedName>
    <definedName name="_xlnm.Print_Area" localSheetId="1">'Додаток 2'!$A$1:$P$57</definedName>
    <definedName name="_xlnm.Print_Area" localSheetId="2">'Додаток 3'!$A$1:$H$39</definedName>
  </definedNames>
  <calcPr fullCalcOnLoad="1"/>
</workbook>
</file>

<file path=xl/sharedStrings.xml><?xml version="1.0" encoding="utf-8"?>
<sst xmlns="http://schemas.openxmlformats.org/spreadsheetml/2006/main" count="297" uniqueCount="199">
  <si>
    <t>ДОХОДИ</t>
  </si>
  <si>
    <t xml:space="preserve">грн. </t>
  </si>
  <si>
    <t>Загальний фонд</t>
  </si>
  <si>
    <t>Спеціальний фонд</t>
  </si>
  <si>
    <t>ПОДАТКОВІ НАДХОДЖЕННЯ</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</si>
  <si>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</si>
  <si>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</si>
  <si>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</si>
  <si>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</si>
  <si>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</si>
  <si>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</si>
  <si>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</si>
  <si>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Збір за місця для паркування транспортних засобів</t>
  </si>
  <si>
    <t>Збір за місця для паркування транспортних засобів, сплачений фізичними особами</t>
  </si>
  <si>
    <t>Збір за провадження деяких видів підприємницької діяльності</t>
  </si>
  <si>
    <t>18040100 </t>
  </si>
  <si>
    <t>Збір за провадження торговельної діяльності (роздрібна торгівля), сплачений фізичними особами</t>
  </si>
  <si>
    <t>18040200 </t>
  </si>
  <si>
    <t>Збір за провадження торговельної діяльності (роздрібна торгівля), сплачений юридичними особами</t>
  </si>
  <si>
    <t>18040500 </t>
  </si>
  <si>
    <t>Збір за провадження торговельної діяльності (оптова торгівля), сплачений фізичними особами</t>
  </si>
  <si>
    <t>18040600 </t>
  </si>
  <si>
    <t>Збір за провадження торговельної діяльності (ресторанне господарство), сплачений фізичними особами</t>
  </si>
  <si>
    <t>18040700 </t>
  </si>
  <si>
    <t>Збір за провадження торговельної діяльності (оптова торгівля), сплачений юридичними особами</t>
  </si>
  <si>
    <t>18040800 </t>
  </si>
  <si>
    <t>Збір за провадження торговельної діяльності (ресторанне господарство), сплачений юридичними особами</t>
  </si>
  <si>
    <t>18040900 </t>
  </si>
  <si>
    <t>Збір за провадження торговельної діяльності із придбанням пільгового торгового патенту</t>
  </si>
  <si>
    <t>18041000 </t>
  </si>
  <si>
    <t>Збір за провадження торговельної діяльності із придбанням короткотермінового торгового патенту</t>
  </si>
  <si>
    <t>18041300 </t>
  </si>
  <si>
    <t>Збір за провадження діяльності з надання платних послуг, сплачений фізичними особами</t>
  </si>
  <si>
    <t>18041400 </t>
  </si>
  <si>
    <t>Збір за провадження діяльності з надання платних послуг, сплачений юридичними особами</t>
  </si>
  <si>
    <t>18041700 </t>
  </si>
  <si>
    <t>Збір за здійснення діяльності у сфері розваг, сплачений юридичними особами</t>
  </si>
  <si>
    <t>18041800 </t>
  </si>
  <si>
    <t>Збір за здійснення діяльності у сфері розваг, сплачений фізичними особами</t>
  </si>
  <si>
    <t>Збір за видачу ордера на квартиру</t>
  </si>
  <si>
    <t>Збір за видачу дозволу на розміщення об'єктів торгівлі та сфери послуг</t>
  </si>
  <si>
    <t>Збір із власників собак</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</si>
  <si>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</si>
  <si>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</si>
  <si>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</si>
  <si>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</si>
  <si>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</si>
  <si>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</si>
  <si>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</si>
  <si>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</si>
  <si>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</si>
  <si>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ДОХОДИ ВІД ОПЕРАЦІЙ З КАПІТАЛОМ</t>
  </si>
  <si>
    <t>Надходження від продажу основного капіталу</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</si>
  <si>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</si>
  <si>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</si>
  <si>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</si>
  <si>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</si>
  <si>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</si>
  <si>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</si>
  <si>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</si>
  <si>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</si>
  <si>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</si>
  <si>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</si>
  <si>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</si>
  <si>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</si>
  <si>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</si>
  <si>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</si>
  <si>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</si>
  <si>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</si>
  <si>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</si>
  <si>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</si>
  <si>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</si>
  <si>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</si>
  <si>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</si>
  <si>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 xml:space="preserve">"Про районний у місті </t>
  </si>
  <si>
    <t>бюджет на 2015 рік"</t>
  </si>
  <si>
    <t>грн.</t>
  </si>
  <si>
    <t>районного у місті бюджету на 2015 рік</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</si>
  <si>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</si>
  <si>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</si>
  <si>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</si>
  <si>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</si>
  <si>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</si>
  <si>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</si>
  <si>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</si>
  <si>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</si>
  <si>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</si>
  <si>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</si>
  <si>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</si>
  <si>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</si>
  <si>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</si>
  <si>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</si>
  <si>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</si>
  <si>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</si>
  <si>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</si>
  <si>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</si>
  <si>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</si>
  <si>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</si>
  <si>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</si>
  <si>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</si>
  <si>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</si>
  <si>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</si>
  <si>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</si>
  <si>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</si>
  <si>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</si>
  <si>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</si>
  <si>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</si>
  <si>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</si>
  <si>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</si>
  <si>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</si>
  <si>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</si>
  <si>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</si>
  <si>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</si>
  <si>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</si>
  <si>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</si>
  <si>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</si>
  <si>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</si>
  <si>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</si>
  <si>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</si>
  <si>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</si>
  <si>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</si>
  <si>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</si>
  <si>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</si>
  <si>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</si>
  <si>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</si>
  <si>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Допомога у зв"язку з вагітністю і пологами</t>
  </si>
  <si>
    <t>090303</t>
  </si>
  <si>
    <t xml:space="preserve">Допомога на догляд за дитиною віком до 3 років </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</si>
  <si>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</si>
  <si>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</si>
  <si>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</si>
  <si>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</si>
  <si>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</si>
  <si>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</si>
  <si>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</si>
  <si>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</si>
  <si>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</si>
  <si>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</si>
  <si>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</si>
  <si>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</si>
  <si>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</si>
  <si>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</si>
  <si>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</si>
  <si>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</si>
  <si>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</si>
  <si>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</si>
  <si>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</si>
  <si>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</si>
  <si>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</si>
  <si>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</si>
  <si>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150101</t>
  </si>
  <si>
    <t>Капітальні вкладення</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</si>
  <si>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</si>
  <si>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</si>
  <si>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</si>
  <si>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</si>
  <si>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</si>
  <si>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</si>
  <si>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</si>
  <si>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</si>
  <si>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</si>
  <si>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</si>
  <si>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</si>
  <si>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</si>
  <si>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</si>
  <si>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</si>
  <si>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0822</t>
  </si>
  <si>
    <t>0810</t>
  </si>
  <si>
    <t>0133</t>
  </si>
  <si>
    <t>0910</t>
  </si>
  <si>
    <t>1030</t>
  </si>
  <si>
    <t>1010</t>
  </si>
  <si>
    <t>1020</t>
  </si>
  <si>
    <r>
      <t>Найменування
згідно з типовою відомчою/типовою програмною</t>
    </r>
    <r>
      <rPr>
        <vertAlign val="superscript"/>
        <sz val="11"/>
        <rFont val="Bookman Old Style"/>
        <family val="1"/>
      </rPr>
      <t>3</t>
    </r>
    <r>
      <rPr>
        <sz val="11"/>
        <rFont val="Bookman Old Style"/>
        <family val="1"/>
      </rPr>
      <t>/тимчасовою класифікацією видатків та кредитування місцевого бюджету</t>
    </r>
  </si>
  <si>
    <t>Найменування місцевої (регіональної) програми</t>
  </si>
  <si>
    <t>Разом загальний та спеціальний фонди</t>
  </si>
  <si>
    <t xml:space="preserve">ПЕРЕЛІК        </t>
  </si>
  <si>
    <t>УСЬОГО</t>
  </si>
  <si>
    <t>Програма реалізації заходів на розвиток фізичної культури і спорту та проведення районних спортивно - масових заходів на 2014 рік</t>
  </si>
  <si>
    <t>Програма реалізації заходів, спрямованих на підтримку окремих категорій громадян Довгинцівського району на 2015 рік</t>
  </si>
  <si>
    <t>Програма реалізації заходів соціального захисту окремих категорій мешканців Довгинцівського району на 2015 рік</t>
  </si>
  <si>
    <t>Програма щодо виконання загальнодержавної програми "Національний план дій щодо реалізації конвенції ООН "Про права дитини" на період до 2016 року" на 2015 рік</t>
  </si>
  <si>
    <t>Програма реалізації заходів на розвиток культури і проведення районних культурно - мистецьких та культурно - масових заходів на 2015 рік</t>
  </si>
  <si>
    <t>Програма фінансування послуг щодо оформлення документів на  нерухоме майно, яке визнане відумерлою спадщиною на 2015 рік</t>
  </si>
  <si>
    <t>Програма реалізації заходів на розвиток фізичної культури і спорту та проведення районних спортивно - масових заходів на 2015 рік</t>
  </si>
  <si>
    <t>Програма соціально - економічного і культурного розвитку району на 2015 рік</t>
  </si>
  <si>
    <t>Програма реалізації державної та місцевої політики щодо поліпшення становища дітей, молоді, жінок та сімей на 2015 рік</t>
  </si>
  <si>
    <t>Додаток 1</t>
  </si>
  <si>
    <t>Додаток  2</t>
  </si>
  <si>
    <t>Додаток 3</t>
  </si>
  <si>
    <t>місцевих програм, які фінансуватимуться за рахунок коштів районного у місті бюджету  у 2015 році</t>
  </si>
  <si>
    <t>Дотації з міського бюджету для збалансування районних у місті бюджетів враховуючи зміни в бюджетному та податковому законодавстві</t>
  </si>
  <si>
    <t>до рішення виконкому</t>
  </si>
  <si>
    <t xml:space="preserve">районної в місті ради </t>
  </si>
  <si>
    <t>районної в місті ради</t>
  </si>
  <si>
    <t xml:space="preserve">КЕРУЮЧИЙ СПРАВМИ ВИКОНКОМУ </t>
  </si>
  <si>
    <r>
      <t xml:space="preserve">РОЗПОДІЛ                                                                                                                                                                                                                                                                                                                                        </t>
    </r>
    <r>
      <rPr>
        <sz val="20"/>
        <rFont val="Bookman Old Style"/>
        <family val="1"/>
      </rPr>
      <t xml:space="preserve"> видатків</t>
    </r>
    <r>
      <rPr>
        <b/>
        <sz val="20"/>
        <rFont val="Bookman Old Style"/>
        <family val="1"/>
      </rPr>
      <t xml:space="preserve"> </t>
    </r>
    <r>
      <rPr>
        <sz val="20"/>
        <rFont val="Bookman Old Style"/>
        <family val="1"/>
      </rPr>
      <t xml:space="preserve">районного у місті бюджету на 2015 рік </t>
    </r>
  </si>
  <si>
    <t>від  30.12.2014  № 687</t>
  </si>
  <si>
    <t>від 30.12.2014  № 687</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</si>
</sst>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55">
    <font>
      <sz val="10"/>
      <name val="Arial Cyr"/>
      <family val="0"/>
    </font>
    <font>
      <sz val="10"/>
      <name val="Arial"/>
      <family val="2"/>
    </font>
    <font>
      <b/>
      <sz val="18"/>
      <name val="Bookman Old Style"/>
      <family val="1"/>
    </font>
    <font>
      <sz val="13"/>
      <name val="Bookman Old Style"/>
      <family val="1"/>
    </font>
    <font>
      <sz val="13"/>
      <color indexed="8"/>
      <name val="Bookman Old Style"/>
      <family val="1"/>
    </font>
    <font>
      <sz val="16"/>
      <name val="Bookman Old Style"/>
      <family val="1"/>
    </font>
    <font>
      <sz val="10"/>
      <name val="Bookman Old Style"/>
      <family val="1"/>
    </font>
    <font>
      <sz val="11"/>
      <name val="Bookman Old Style"/>
      <family val="1"/>
    </font>
    <font>
      <sz val="20"/>
      <name val="Bookman Old Style"/>
      <family val="1"/>
    </font>
    <font>
      <sz val="8"/>
      <color indexed="10"/>
      <name val="Bookman Old Style"/>
      <family val="1"/>
    </font>
    <font>
      <sz val="18"/>
      <name val="Bookman Old Style"/>
      <family val="1"/>
    </font>
    <font>
      <b/>
      <sz val="13"/>
      <name val="Bookman Old Style"/>
      <family val="1"/>
    </font>
    <font>
      <sz val="8"/>
      <name val="Arial Cyr"/>
      <family val="0"/>
    </font>
    <font>
      <sz val="14"/>
      <name val="Bookman Old Style"/>
      <family val="1"/>
    </font>
    <font>
      <sz val="12"/>
      <name val="Bookman Old Style"/>
      <family val="1"/>
    </font>
    <font>
      <u val="single"/>
      <sz val="10"/>
      <color indexed="12"/>
      <name val="Arial Cyr"/>
      <family val="0"/>
    </font>
    <font>
      <u val="single"/>
      <sz val="10"/>
      <color indexed="36"/>
      <name val="Arial Cyr"/>
      <family val="0"/>
    </font>
    <font>
      <b/>
      <sz val="12"/>
      <name val="Bookman Old Style"/>
      <family val="1"/>
    </font>
    <font>
      <sz val="8"/>
      <name val="Bookman Old Style"/>
      <family val="1"/>
    </font>
    <font>
      <vertAlign val="superscript"/>
      <sz val="11"/>
      <name val="Bookman Old Style"/>
      <family val="1"/>
    </font>
    <font>
      <b/>
      <sz val="20"/>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1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23">
    <xf numFmtId="0" fontId="0" fillId="0" borderId="0" xfId="0" applyAlignment="1">
      <alignment/>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2" fontId="3" fillId="0" borderId="10" xfId="53" applyNumberFormat="1" applyFont="1" applyBorder="1" applyAlignment="1">
      <alignment horizontal="center" vertical="center" wrapText="1"/>
      <protection/>
    </xf>
    <xf numFmtId="0" fontId="3" fillId="0" borderId="10" xfId="53" applyFont="1" applyBorder="1" applyAlignment="1">
      <alignment horizontal="left" vertical="center" wrapText="1"/>
      <protection/>
    </xf>
    <xf numFmtId="2" fontId="3" fillId="0" borderId="10" xfId="53" applyNumberFormat="1" applyFont="1" applyBorder="1" applyAlignment="1">
      <alignment horizontal="center" vertical="center"/>
      <protection/>
    </xf>
    <xf numFmtId="0" fontId="3" fillId="0" borderId="10" xfId="53" applyFont="1" applyBorder="1" applyAlignment="1">
      <alignment horizontal="left" vertical="center"/>
      <protection/>
    </xf>
    <xf numFmtId="0" fontId="3" fillId="0" borderId="10" xfId="53" applyFont="1" applyFill="1" applyBorder="1" applyAlignment="1">
      <alignment horizontal="center" vertical="center"/>
      <protection/>
    </xf>
    <xf numFmtId="0" fontId="3" fillId="0" borderId="10" xfId="53" applyFont="1" applyFill="1" applyBorder="1" applyAlignment="1">
      <alignment horizontal="left" vertical="center" wrapText="1"/>
      <protection/>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53" applyFont="1" applyFill="1" applyBorder="1" applyAlignment="1">
      <alignment horizontal="center" vertical="top"/>
      <protection/>
    </xf>
    <xf numFmtId="0" fontId="3" fillId="0" borderId="10" xfId="53" applyFont="1" applyFill="1" applyBorder="1" applyAlignment="1">
      <alignment horizontal="left" vertical="center"/>
      <protection/>
    </xf>
    <xf numFmtId="2" fontId="3" fillId="0" borderId="10" xfId="53" applyNumberFormat="1" applyFont="1" applyFill="1" applyBorder="1" applyAlignment="1">
      <alignment horizontal="center" vertical="center"/>
      <protection/>
    </xf>
    <xf numFmtId="0" fontId="3" fillId="0" borderId="10" xfId="53" applyFont="1" applyBorder="1" applyAlignment="1">
      <alignment horizontal="center" vertical="top"/>
      <protection/>
    </xf>
    <xf numFmtId="0" fontId="3" fillId="0" borderId="10" xfId="53" applyFont="1" applyBorder="1" applyAlignment="1">
      <alignment vertical="top" wrapText="1"/>
      <protection/>
    </xf>
    <xf numFmtId="0" fontId="3" fillId="0" borderId="10" xfId="53" applyFont="1" applyBorder="1" applyAlignment="1">
      <alignment vertical="center" wrapText="1"/>
      <protection/>
    </xf>
    <xf numFmtId="0" fontId="4" fillId="0" borderId="10" xfId="0" applyFont="1" applyBorder="1" applyAlignment="1">
      <alignment wrapText="1"/>
    </xf>
    <xf numFmtId="0" fontId="4" fillId="0" borderId="10" xfId="0" applyFont="1" applyBorder="1" applyAlignment="1">
      <alignment horizontal="left" vertical="center" wrapText="1"/>
    </xf>
    <xf numFmtId="0" fontId="3" fillId="0" borderId="10" xfId="53" applyFont="1" applyBorder="1" applyAlignment="1">
      <alignment horizontal="center" vertical="top" wrapText="1"/>
      <protection/>
    </xf>
    <xf numFmtId="0" fontId="3" fillId="0" borderId="0" xfId="0" applyFont="1" applyAlignment="1">
      <alignment/>
    </xf>
    <xf numFmtId="0" fontId="6" fillId="0" borderId="0" xfId="0" applyFont="1" applyAlignment="1">
      <alignment/>
    </xf>
    <xf numFmtId="0" fontId="8" fillId="0" borderId="0" xfId="0" applyFont="1" applyAlignment="1">
      <alignment/>
    </xf>
    <xf numFmtId="1" fontId="8" fillId="0" borderId="0" xfId="0" applyNumberFormat="1" applyFont="1" applyAlignment="1">
      <alignment/>
    </xf>
    <xf numFmtId="1" fontId="8" fillId="0" borderId="0" xfId="53" applyNumberFormat="1" applyFont="1" applyFill="1" applyBorder="1" applyAlignment="1">
      <alignment horizontal="center" vertical="center"/>
      <protection/>
    </xf>
    <xf numFmtId="0" fontId="6" fillId="0" borderId="0" xfId="53" applyFont="1">
      <alignment/>
      <protection/>
    </xf>
    <xf numFmtId="0" fontId="9" fillId="0" borderId="0" xfId="53" applyFont="1" applyAlignment="1">
      <alignment vertical="center" wrapText="1"/>
      <protection/>
    </xf>
    <xf numFmtId="0" fontId="10" fillId="0" borderId="0" xfId="53" applyFont="1" applyAlignment="1">
      <alignment/>
      <protection/>
    </xf>
    <xf numFmtId="0" fontId="6" fillId="0" borderId="0" xfId="53" applyFont="1" applyAlignment="1">
      <alignment vertical="center" wrapText="1"/>
      <protection/>
    </xf>
    <xf numFmtId="0" fontId="10" fillId="0" borderId="0" xfId="53" applyFont="1" applyAlignment="1">
      <alignment horizontal="left"/>
      <protection/>
    </xf>
    <xf numFmtId="0" fontId="6" fillId="0" borderId="0" xfId="53" applyFont="1" applyAlignment="1">
      <alignment horizontal="left" indent="3"/>
      <protection/>
    </xf>
    <xf numFmtId="0" fontId="10" fillId="0" borderId="0" xfId="53" applyFont="1">
      <alignment/>
      <protection/>
    </xf>
    <xf numFmtId="0" fontId="10" fillId="0" borderId="0" xfId="53" applyFont="1" applyAlignment="1">
      <alignment horizontal="center"/>
      <protection/>
    </xf>
    <xf numFmtId="0" fontId="3" fillId="0" borderId="0" xfId="53" applyFont="1" applyAlignment="1">
      <alignment horizontal="center"/>
      <protection/>
    </xf>
    <xf numFmtId="0" fontId="11" fillId="0" borderId="0" xfId="53" applyFont="1" applyAlignment="1">
      <alignment horizontal="center"/>
      <protection/>
    </xf>
    <xf numFmtId="0" fontId="3" fillId="0" borderId="0" xfId="53" applyFont="1" applyAlignment="1">
      <alignment horizontal="right"/>
      <protection/>
    </xf>
    <xf numFmtId="1" fontId="6" fillId="0" borderId="0" xfId="0" applyNumberFormat="1" applyFont="1" applyAlignment="1">
      <alignment/>
    </xf>
    <xf numFmtId="0" fontId="3"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14" fillId="0" borderId="0" xfId="0" applyFont="1" applyAlignment="1">
      <alignment horizontal="right"/>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14" fillId="0" borderId="0" xfId="0" applyFont="1" applyAlignment="1">
      <alignment/>
    </xf>
    <xf numFmtId="0" fontId="17" fillId="0" borderId="0" xfId="0" applyFont="1" applyAlignment="1">
      <alignment horizontal="center"/>
    </xf>
    <xf numFmtId="0" fontId="10" fillId="0" borderId="0" xfId="0" applyFont="1" applyAlignment="1">
      <alignment/>
    </xf>
    <xf numFmtId="2" fontId="17" fillId="0" borderId="0" xfId="0" applyNumberFormat="1" applyFont="1" applyAlignment="1">
      <alignment horizontal="center"/>
    </xf>
    <xf numFmtId="0" fontId="13" fillId="0" borderId="0" xfId="0" applyFont="1" applyAlignment="1">
      <alignment/>
    </xf>
    <xf numFmtId="0" fontId="13" fillId="0" borderId="0" xfId="0" applyFont="1" applyAlignment="1">
      <alignment horizontal="center"/>
    </xf>
    <xf numFmtId="0" fontId="18" fillId="0" borderId="0" xfId="0" applyFont="1" applyAlignment="1">
      <alignment/>
    </xf>
    <xf numFmtId="0" fontId="2" fillId="0" borderId="0" xfId="0" applyFont="1" applyAlignment="1">
      <alignment vertical="center" wrapText="1"/>
    </xf>
    <xf numFmtId="0" fontId="14" fillId="0" borderId="0" xfId="0" applyFont="1" applyBorder="1" applyAlignment="1">
      <alignment/>
    </xf>
    <xf numFmtId="0" fontId="6" fillId="0" borderId="0" xfId="0" applyFont="1" applyAlignment="1">
      <alignment horizontal="right"/>
    </xf>
    <xf numFmtId="0" fontId="6" fillId="0" borderId="10" xfId="0" applyFont="1" applyBorder="1" applyAlignment="1">
      <alignment horizontal="center"/>
    </xf>
    <xf numFmtId="0" fontId="6" fillId="0" borderId="0" xfId="0" applyFont="1" applyAlignment="1">
      <alignment horizontal="center"/>
    </xf>
    <xf numFmtId="49" fontId="3" fillId="0" borderId="10" xfId="0" applyNumberFormat="1" applyFont="1" applyBorder="1" applyAlignment="1">
      <alignment horizontal="right" vertical="center"/>
    </xf>
    <xf numFmtId="0" fontId="3" fillId="0" borderId="10" xfId="0" applyFont="1" applyBorder="1" applyAlignment="1">
      <alignment vertical="center" wrapText="1"/>
    </xf>
    <xf numFmtId="2" fontId="3" fillId="0" borderId="10" xfId="0" applyNumberFormat="1" applyFont="1" applyBorder="1" applyAlignment="1">
      <alignment/>
    </xf>
    <xf numFmtId="49" fontId="3" fillId="33" borderId="10" xfId="0" applyNumberFormat="1" applyFont="1" applyFill="1" applyBorder="1" applyAlignment="1">
      <alignment horizontal="right" vertical="center"/>
    </xf>
    <xf numFmtId="0" fontId="3" fillId="33" borderId="11" xfId="0" applyFont="1" applyFill="1" applyBorder="1" applyAlignment="1">
      <alignment horizontal="left" vertical="center" wrapText="1"/>
    </xf>
    <xf numFmtId="0" fontId="3" fillId="0" borderId="10" xfId="0" applyFont="1" applyBorder="1" applyAlignment="1">
      <alignment horizontal="left" vertical="center" wrapText="1"/>
    </xf>
    <xf numFmtId="49" fontId="3" fillId="33" borderId="10" xfId="0" applyNumberFormat="1" applyFont="1" applyFill="1" applyBorder="1" applyAlignment="1">
      <alignment horizontal="right" vertical="center" wrapText="1"/>
    </xf>
    <xf numFmtId="49" fontId="3" fillId="33" borderId="11" xfId="0" applyNumberFormat="1" applyFont="1" applyFill="1" applyBorder="1" applyAlignment="1">
      <alignment horizontal="left" vertical="center" wrapText="1"/>
    </xf>
    <xf numFmtId="49" fontId="3" fillId="0" borderId="10" xfId="0" applyNumberFormat="1" applyFont="1" applyFill="1" applyBorder="1" applyAlignment="1">
      <alignment horizontal="right"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Border="1" applyAlignment="1">
      <alignment horizontal="right" vertical="center"/>
    </xf>
    <xf numFmtId="0" fontId="3" fillId="0" borderId="11" xfId="0" applyFont="1" applyBorder="1" applyAlignment="1">
      <alignment horizontal="left" vertical="center" wrapText="1"/>
    </xf>
    <xf numFmtId="49"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vertical="top" wrapText="1"/>
    </xf>
    <xf numFmtId="0" fontId="3" fillId="0" borderId="10" xfId="0" applyNumberFormat="1" applyFont="1" applyBorder="1" applyAlignment="1">
      <alignment horizontal="left" vertical="center" wrapText="1"/>
    </xf>
    <xf numFmtId="49" fontId="3" fillId="33" borderId="10" xfId="0" applyNumberFormat="1" applyFont="1" applyFill="1" applyBorder="1" applyAlignment="1">
      <alignment horizontal="right" vertical="center"/>
    </xf>
    <xf numFmtId="0" fontId="3" fillId="33" borderId="10" xfId="0" applyFont="1" applyFill="1" applyBorder="1" applyAlignment="1">
      <alignment horizontal="left" vertical="center" wrapText="1"/>
    </xf>
    <xf numFmtId="49" fontId="3" fillId="0" borderId="10" xfId="0" applyNumberFormat="1" applyFont="1" applyBorder="1" applyAlignment="1">
      <alignment horizontal="right" vertical="center" wrapText="1"/>
    </xf>
    <xf numFmtId="0" fontId="4" fillId="0" borderId="10" xfId="0" applyFont="1" applyBorder="1" applyAlignment="1">
      <alignment horizontal="left" vertical="center" wrapText="1"/>
    </xf>
    <xf numFmtId="0" fontId="3" fillId="0" borderId="10" xfId="0" applyNumberFormat="1" applyFont="1" applyBorder="1" applyAlignment="1">
      <alignment horizontal="left" vertical="center" wrapText="1"/>
    </xf>
    <xf numFmtId="49" fontId="3" fillId="0" borderId="10" xfId="0" applyNumberFormat="1" applyFont="1" applyBorder="1" applyAlignment="1">
      <alignment horizontal="right" vertical="center" wrapText="1"/>
    </xf>
    <xf numFmtId="0"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right" vertical="center" wrapText="1"/>
    </xf>
    <xf numFmtId="0" fontId="3" fillId="0" borderId="10" xfId="0" applyFont="1" applyBorder="1" applyAlignment="1">
      <alignment vertical="top" wrapText="1"/>
    </xf>
    <xf numFmtId="0" fontId="3" fillId="0" borderId="10" xfId="0" applyFont="1" applyBorder="1" applyAlignment="1">
      <alignment horizontal="right" vertical="top" shrinkToFit="1"/>
    </xf>
    <xf numFmtId="0" fontId="7" fillId="0" borderId="10" xfId="0" applyNumberFormat="1" applyFont="1" applyFill="1" applyBorder="1" applyAlignment="1" applyProtection="1">
      <alignment horizontal="center" vertical="center" wrapText="1"/>
      <protection/>
    </xf>
    <xf numFmtId="0" fontId="3" fillId="0" borderId="10" xfId="0" applyFont="1" applyBorder="1" applyAlignment="1">
      <alignment/>
    </xf>
    <xf numFmtId="49" fontId="3" fillId="0" borderId="10" xfId="0" applyNumberFormat="1" applyFont="1" applyBorder="1" applyAlignment="1">
      <alignment horizontal="center" vertical="center"/>
    </xf>
    <xf numFmtId="0" fontId="3" fillId="0" borderId="10" xfId="0" applyFont="1" applyBorder="1" applyAlignment="1">
      <alignment vertical="center" shrinkToFit="1"/>
    </xf>
    <xf numFmtId="0" fontId="6" fillId="0" borderId="0" xfId="0" applyFont="1" applyFill="1" applyAlignment="1">
      <alignment/>
    </xf>
    <xf numFmtId="0" fontId="6" fillId="0" borderId="12" xfId="0" applyFont="1" applyFill="1" applyBorder="1" applyAlignment="1">
      <alignment horizontal="center"/>
    </xf>
    <xf numFmtId="0" fontId="6" fillId="0" borderId="0" xfId="0" applyFont="1" applyFill="1" applyBorder="1" applyAlignment="1">
      <alignment horizontal="center"/>
    </xf>
    <xf numFmtId="0" fontId="18" fillId="0" borderId="12"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top"/>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49"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xf>
    <xf numFmtId="0" fontId="6" fillId="0" borderId="10" xfId="0" applyFont="1" applyBorder="1" applyAlignment="1">
      <alignment/>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xf>
    <xf numFmtId="0" fontId="5" fillId="0" borderId="0" xfId="53" applyFont="1" applyAlignment="1">
      <alignment/>
      <protection/>
    </xf>
    <xf numFmtId="0" fontId="5" fillId="0" borderId="0" xfId="0" applyFont="1" applyAlignment="1">
      <alignment/>
    </xf>
    <xf numFmtId="0" fontId="8" fillId="0" borderId="0" xfId="0" applyFont="1" applyAlignment="1">
      <alignment horizontal="right"/>
    </xf>
    <xf numFmtId="0" fontId="5" fillId="0" borderId="0" xfId="0" applyFont="1" applyAlignment="1">
      <alignment vertical="center"/>
    </xf>
    <xf numFmtId="0" fontId="5" fillId="0" borderId="0" xfId="0" applyFont="1" applyAlignment="1">
      <alignment/>
    </xf>
    <xf numFmtId="0" fontId="8" fillId="0" borderId="0" xfId="0" applyFont="1" applyAlignment="1">
      <alignment horizontal="center"/>
    </xf>
    <xf numFmtId="0" fontId="5" fillId="0" borderId="15" xfId="0" applyFont="1" applyBorder="1" applyAlignment="1">
      <alignment horizontal="center"/>
    </xf>
    <xf numFmtId="0" fontId="3" fillId="0" borderId="10" xfId="0" applyNumberFormat="1" applyFont="1" applyFill="1" applyBorder="1" applyAlignment="1" applyProtection="1">
      <alignment horizontal="center" vertical="center" wrapText="1"/>
      <protection/>
    </xf>
    <xf numFmtId="0" fontId="20" fillId="0" borderId="0" xfId="53" applyFont="1" applyAlignment="1">
      <alignment horizontal="center"/>
      <protection/>
    </xf>
    <xf numFmtId="0" fontId="8" fillId="0" borderId="0" xfId="53" applyFont="1" applyAlignment="1">
      <alignment horizontal="center" vertical="center" wrapText="1"/>
      <protection/>
    </xf>
    <xf numFmtId="0" fontId="20" fillId="0" borderId="0" xfId="53" applyFont="1" applyAlignment="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10" fillId="0" borderId="0" xfId="0" applyFont="1" applyAlignment="1">
      <alignment horizontal="left" vertical="top" shrinkToFit="1"/>
    </xf>
    <xf numFmtId="0" fontId="10" fillId="0" borderId="0" xfId="53" applyFont="1" applyAlignment="1">
      <alignment horizontal="left"/>
      <protection/>
    </xf>
    <xf numFmtId="0" fontId="20" fillId="0" borderId="0" xfId="0" applyFont="1" applyAlignment="1">
      <alignment horizontal="center" vertical="center" wrapText="1"/>
    </xf>
    <xf numFmtId="0" fontId="7" fillId="0" borderId="11"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20" fillId="0" borderId="0" xfId="0" applyFont="1" applyAlignment="1">
      <alignment horizontal="center" vertical="center"/>
    </xf>
    <xf numFmtId="0" fontId="5" fillId="0" borderId="0" xfId="0" applyFont="1" applyAlignment="1">
      <alignment horizontal="left" vertical="center"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8"/>
  <sheetViews>
    <sheetView view="pageBreakPreview" zoomScale="60" zoomScalePageLayoutView="0" workbookViewId="0" topLeftCell="A18">
      <selection activeCell="C39" sqref="C39"/>
    </sheetView>
  </sheetViews>
  <sheetFormatPr defaultColWidth="9.00390625" defaultRowHeight="12.75"/>
  <cols>
    <col min="1" max="1" width="14.25390625" style="21" customWidth="1"/>
    <col min="2" max="2" width="76.125" style="21" customWidth="1"/>
    <col min="3" max="3" width="22.875" style="21" customWidth="1"/>
    <col min="4" max="4" width="20.375" style="21" customWidth="1"/>
    <col min="5" max="5" width="18.375" style="21" customWidth="1"/>
    <col min="6" max="6" width="22.375" style="21" customWidth="1"/>
    <col min="7" max="16384" width="9.125" style="21" customWidth="1"/>
  </cols>
  <sheetData>
    <row r="1" spans="1:6" ht="23.25">
      <c r="A1" s="25"/>
      <c r="B1" s="26"/>
      <c r="E1" s="27" t="s">
        <v>187</v>
      </c>
      <c r="F1" s="27"/>
    </row>
    <row r="2" spans="1:6" ht="23.25">
      <c r="A2" s="25"/>
      <c r="B2" s="28"/>
      <c r="E2" s="29" t="s">
        <v>192</v>
      </c>
      <c r="F2" s="27"/>
    </row>
    <row r="3" spans="1:6" ht="23.25">
      <c r="A3" s="25"/>
      <c r="B3" s="28"/>
      <c r="E3" s="27" t="s">
        <v>193</v>
      </c>
      <c r="F3" s="27"/>
    </row>
    <row r="4" spans="1:6" ht="23.25" hidden="1">
      <c r="A4" s="25"/>
      <c r="B4" s="28"/>
      <c r="D4" s="27" t="s">
        <v>74</v>
      </c>
      <c r="E4" s="27"/>
      <c r="F4" s="27"/>
    </row>
    <row r="5" spans="1:6" ht="23.25" hidden="1">
      <c r="A5" s="25"/>
      <c r="B5" s="28"/>
      <c r="D5" s="27" t="s">
        <v>75</v>
      </c>
      <c r="E5" s="27"/>
      <c r="F5" s="27"/>
    </row>
    <row r="6" spans="1:6" ht="23.25">
      <c r="A6" s="25"/>
      <c r="B6" s="25"/>
      <c r="E6" s="27" t="s">
        <v>197</v>
      </c>
      <c r="F6" s="27"/>
    </row>
    <row r="7" spans="1:6" ht="23.25">
      <c r="A7" s="25"/>
      <c r="B7" s="25"/>
      <c r="C7" s="30"/>
      <c r="D7" s="31"/>
      <c r="E7" s="29"/>
      <c r="F7" s="32"/>
    </row>
    <row r="8" spans="1:6" ht="23.25" customHeight="1">
      <c r="A8" s="110" t="s">
        <v>0</v>
      </c>
      <c r="B8" s="110"/>
      <c r="C8" s="110"/>
      <c r="D8" s="110"/>
      <c r="E8" s="110"/>
      <c r="F8" s="110"/>
    </row>
    <row r="9" spans="1:6" s="20" customFormat="1" ht="27" customHeight="1">
      <c r="A9" s="111" t="s">
        <v>77</v>
      </c>
      <c r="B9" s="112"/>
      <c r="C9" s="112"/>
      <c r="D9" s="112"/>
      <c r="E9" s="112"/>
      <c r="F9" s="112"/>
    </row>
    <row r="10" spans="1:6" s="20" customFormat="1" ht="16.5">
      <c r="A10" s="33"/>
      <c r="B10" s="34"/>
      <c r="C10" s="34"/>
      <c r="D10" s="34"/>
      <c r="E10" s="34"/>
      <c r="F10" s="35" t="s">
        <v>1</v>
      </c>
    </row>
    <row r="11" spans="1:6" s="20" customFormat="1" ht="16.5" customHeight="1">
      <c r="A11" s="109" t="s">
        <v>70</v>
      </c>
      <c r="B11" s="109" t="s">
        <v>71</v>
      </c>
      <c r="C11" s="109" t="s">
        <v>72</v>
      </c>
      <c r="D11" s="109" t="s">
        <v>2</v>
      </c>
      <c r="E11" s="109" t="s">
        <v>3</v>
      </c>
      <c r="F11" s="109"/>
    </row>
    <row r="12" spans="1:6" s="20" customFormat="1" ht="67.5" customHeight="1">
      <c r="A12" s="109"/>
      <c r="B12" s="109"/>
      <c r="C12" s="109"/>
      <c r="D12" s="109"/>
      <c r="E12" s="37" t="s">
        <v>72</v>
      </c>
      <c r="F12" s="37" t="s">
        <v>73</v>
      </c>
    </row>
    <row r="13" spans="1:6" s="20" customFormat="1" ht="21.75" customHeight="1">
      <c r="A13" s="2">
        <v>10000000</v>
      </c>
      <c r="B13" s="2" t="s">
        <v>4</v>
      </c>
      <c r="C13" s="3">
        <f>D13+E13</f>
        <v>13222400</v>
      </c>
      <c r="D13" s="3">
        <f aca="true" t="shared" si="0" ref="D13:F14">D14</f>
        <v>13222400</v>
      </c>
      <c r="E13" s="3">
        <f t="shared" si="0"/>
        <v>0</v>
      </c>
      <c r="F13" s="3">
        <f t="shared" si="0"/>
        <v>0</v>
      </c>
    </row>
    <row r="14" spans="1:6" s="20" customFormat="1" ht="34.5" customHeight="1">
      <c r="A14" s="1">
        <v>13000000</v>
      </c>
      <c r="B14" s="4" t="s">
        <v>5</v>
      </c>
      <c r="C14" s="3">
        <f aca="true" t="shared" si="1" ref="C14:C62">D14+E14</f>
        <v>13222400</v>
      </c>
      <c r="D14" s="3">
        <f t="shared" si="0"/>
        <v>13222400</v>
      </c>
      <c r="E14" s="3">
        <f t="shared" si="0"/>
        <v>0</v>
      </c>
      <c r="F14" s="3">
        <f t="shared" si="0"/>
        <v>0</v>
      </c>
    </row>
    <row r="15" spans="1:6" s="20" customFormat="1" ht="26.25" customHeight="1">
      <c r="A15" s="1">
        <v>13050000</v>
      </c>
      <c r="B15" s="6" t="s">
        <v>6</v>
      </c>
      <c r="C15" s="3">
        <f t="shared" si="1"/>
        <v>13222400</v>
      </c>
      <c r="D15" s="3">
        <f>D16+D17+D18+D19</f>
        <v>13222400</v>
      </c>
      <c r="E15" s="3">
        <f>E16+E17+E18+E19</f>
        <v>0</v>
      </c>
      <c r="F15" s="3">
        <f>F16+F17+F18+F19</f>
        <v>0</v>
      </c>
    </row>
    <row r="16" spans="1:6" s="20" customFormat="1" ht="26.25" customHeight="1">
      <c r="A16" s="1">
        <v>13050100</v>
      </c>
      <c r="B16" s="6" t="s">
        <v>7</v>
      </c>
      <c r="C16" s="3">
        <f t="shared" si="1"/>
        <v>4496300</v>
      </c>
      <c r="D16" s="3">
        <v>4496300</v>
      </c>
      <c r="E16" s="3">
        <v>0</v>
      </c>
      <c r="F16" s="3">
        <v>0</v>
      </c>
    </row>
    <row r="17" spans="1:6" s="20" customFormat="1" ht="26.25" customHeight="1">
      <c r="A17" s="1">
        <v>13050200</v>
      </c>
      <c r="B17" s="6" t="s">
        <v>8</v>
      </c>
      <c r="C17" s="3">
        <f t="shared" si="1"/>
        <v>7132200</v>
      </c>
      <c r="D17" s="3">
        <v>7132200</v>
      </c>
      <c r="E17" s="3">
        <v>0</v>
      </c>
      <c r="F17" s="3">
        <v>0</v>
      </c>
    </row>
    <row r="18" spans="1:6" s="20" customFormat="1" ht="26.25" customHeight="1">
      <c r="A18" s="1">
        <v>13050300</v>
      </c>
      <c r="B18" s="6" t="s">
        <v>9</v>
      </c>
      <c r="C18" s="3">
        <f t="shared" si="1"/>
        <v>272700</v>
      </c>
      <c r="D18" s="3">
        <v>272700</v>
      </c>
      <c r="E18" s="3">
        <v>0</v>
      </c>
      <c r="F18" s="3">
        <v>0</v>
      </c>
    </row>
    <row r="19" spans="1:6" s="20" customFormat="1" ht="26.25" customHeight="1">
      <c r="A19" s="1">
        <v>13050500</v>
      </c>
      <c r="B19" s="6" t="s">
        <v>10</v>
      </c>
      <c r="C19" s="3">
        <f t="shared" si="1"/>
        <v>1321200</v>
      </c>
      <c r="D19" s="3">
        <v>1321200</v>
      </c>
      <c r="E19" s="3">
        <v>0</v>
      </c>
      <c r="F19" s="3">
        <v>0</v>
      </c>
    </row>
    <row r="20" spans="1:6" s="20" customFormat="1" ht="26.25" customHeight="1" hidden="1">
      <c r="A20" s="1">
        <v>18000000</v>
      </c>
      <c r="B20" s="4" t="s">
        <v>11</v>
      </c>
      <c r="C20" s="3">
        <f t="shared" si="1"/>
        <v>0</v>
      </c>
      <c r="D20" s="3"/>
      <c r="E20" s="3"/>
      <c r="F20" s="3"/>
    </row>
    <row r="21" spans="1:6" s="20" customFormat="1" ht="26.25" customHeight="1" hidden="1">
      <c r="A21" s="1">
        <v>18020000</v>
      </c>
      <c r="B21" s="4" t="s">
        <v>12</v>
      </c>
      <c r="C21" s="3">
        <f t="shared" si="1"/>
        <v>0</v>
      </c>
      <c r="D21" s="3"/>
      <c r="E21" s="3"/>
      <c r="F21" s="3"/>
    </row>
    <row r="22" spans="1:6" s="20" customFormat="1" ht="40.5" customHeight="1" hidden="1">
      <c r="A22" s="7">
        <v>18020200</v>
      </c>
      <c r="B22" s="8" t="s">
        <v>13</v>
      </c>
      <c r="C22" s="3">
        <f t="shared" si="1"/>
        <v>0</v>
      </c>
      <c r="D22" s="3"/>
      <c r="E22" s="3"/>
      <c r="F22" s="3"/>
    </row>
    <row r="23" spans="1:6" s="20" customFormat="1" ht="40.5" customHeight="1" hidden="1">
      <c r="A23" s="9">
        <v>18040000</v>
      </c>
      <c r="B23" s="10" t="s">
        <v>14</v>
      </c>
      <c r="C23" s="3">
        <f t="shared" si="1"/>
        <v>0</v>
      </c>
      <c r="D23" s="3"/>
      <c r="E23" s="3"/>
      <c r="F23" s="3"/>
    </row>
    <row r="24" spans="1:6" s="20" customFormat="1" ht="40.5" customHeight="1" hidden="1">
      <c r="A24" s="9" t="s">
        <v>15</v>
      </c>
      <c r="B24" s="10" t="s">
        <v>16</v>
      </c>
      <c r="C24" s="3">
        <f t="shared" si="1"/>
        <v>0</v>
      </c>
      <c r="D24" s="3"/>
      <c r="E24" s="3"/>
      <c r="F24" s="3"/>
    </row>
    <row r="25" spans="1:6" s="20" customFormat="1" ht="40.5" customHeight="1" hidden="1">
      <c r="A25" s="9" t="s">
        <v>17</v>
      </c>
      <c r="B25" s="10" t="s">
        <v>18</v>
      </c>
      <c r="C25" s="3">
        <f t="shared" si="1"/>
        <v>0</v>
      </c>
      <c r="D25" s="3"/>
      <c r="E25" s="3"/>
      <c r="F25" s="3"/>
    </row>
    <row r="26" spans="1:6" s="20" customFormat="1" ht="40.5" customHeight="1" hidden="1">
      <c r="A26" s="9" t="s">
        <v>19</v>
      </c>
      <c r="B26" s="10" t="s">
        <v>20</v>
      </c>
      <c r="C26" s="3">
        <f t="shared" si="1"/>
        <v>0</v>
      </c>
      <c r="D26" s="3"/>
      <c r="E26" s="3"/>
      <c r="F26" s="3"/>
    </row>
    <row r="27" spans="1:6" s="20" customFormat="1" ht="40.5" customHeight="1" hidden="1">
      <c r="A27" s="9" t="s">
        <v>21</v>
      </c>
      <c r="B27" s="10" t="s">
        <v>22</v>
      </c>
      <c r="C27" s="3">
        <f t="shared" si="1"/>
        <v>0</v>
      </c>
      <c r="D27" s="3"/>
      <c r="E27" s="3"/>
      <c r="F27" s="3"/>
    </row>
    <row r="28" spans="1:6" s="20" customFormat="1" ht="40.5" customHeight="1" hidden="1">
      <c r="A28" s="9" t="s">
        <v>23</v>
      </c>
      <c r="B28" s="10" t="s">
        <v>24</v>
      </c>
      <c r="C28" s="3">
        <f t="shared" si="1"/>
        <v>0</v>
      </c>
      <c r="D28" s="3"/>
      <c r="E28" s="3"/>
      <c r="F28" s="3"/>
    </row>
    <row r="29" spans="1:6" s="20" customFormat="1" ht="40.5" customHeight="1" hidden="1">
      <c r="A29" s="9" t="s">
        <v>25</v>
      </c>
      <c r="B29" s="10" t="s">
        <v>26</v>
      </c>
      <c r="C29" s="3">
        <f t="shared" si="1"/>
        <v>0</v>
      </c>
      <c r="D29" s="3"/>
      <c r="E29" s="3"/>
      <c r="F29" s="3"/>
    </row>
    <row r="30" spans="1:6" s="20" customFormat="1" ht="40.5" customHeight="1" hidden="1">
      <c r="A30" s="9" t="s">
        <v>27</v>
      </c>
      <c r="B30" s="10" t="s">
        <v>28</v>
      </c>
      <c r="C30" s="3">
        <f t="shared" si="1"/>
        <v>0</v>
      </c>
      <c r="D30" s="3"/>
      <c r="E30" s="3"/>
      <c r="F30" s="3"/>
    </row>
    <row r="31" spans="1:6" s="20" customFormat="1" ht="40.5" customHeight="1" hidden="1">
      <c r="A31" s="9" t="s">
        <v>29</v>
      </c>
      <c r="B31" s="10" t="s">
        <v>30</v>
      </c>
      <c r="C31" s="3">
        <f t="shared" si="1"/>
        <v>0</v>
      </c>
      <c r="D31" s="3"/>
      <c r="E31" s="3"/>
      <c r="F31" s="3"/>
    </row>
    <row r="32" spans="1:6" s="20" customFormat="1" ht="40.5" customHeight="1" hidden="1">
      <c r="A32" s="9" t="s">
        <v>31</v>
      </c>
      <c r="B32" s="10" t="s">
        <v>32</v>
      </c>
      <c r="C32" s="3">
        <f t="shared" si="1"/>
        <v>0</v>
      </c>
      <c r="D32" s="3"/>
      <c r="E32" s="3"/>
      <c r="F32" s="3"/>
    </row>
    <row r="33" spans="1:6" s="20" customFormat="1" ht="40.5" customHeight="1" hidden="1">
      <c r="A33" s="9" t="s">
        <v>33</v>
      </c>
      <c r="B33" s="10" t="s">
        <v>34</v>
      </c>
      <c r="C33" s="3">
        <f t="shared" si="1"/>
        <v>0</v>
      </c>
      <c r="D33" s="3"/>
      <c r="E33" s="3"/>
      <c r="F33" s="3"/>
    </row>
    <row r="34" spans="1:6" s="20" customFormat="1" ht="40.5" customHeight="1" hidden="1">
      <c r="A34" s="9" t="s">
        <v>35</v>
      </c>
      <c r="B34" s="10" t="s">
        <v>36</v>
      </c>
      <c r="C34" s="3">
        <f t="shared" si="1"/>
        <v>0</v>
      </c>
      <c r="D34" s="3"/>
      <c r="E34" s="3"/>
      <c r="F34" s="3"/>
    </row>
    <row r="35" spans="1:6" s="20" customFormat="1" ht="33" hidden="1">
      <c r="A35" s="9" t="s">
        <v>37</v>
      </c>
      <c r="B35" s="10" t="s">
        <v>38</v>
      </c>
      <c r="C35" s="3">
        <f t="shared" si="1"/>
        <v>0</v>
      </c>
      <c r="D35" s="3"/>
      <c r="E35" s="3"/>
      <c r="F35" s="3"/>
    </row>
    <row r="36" spans="1:6" s="20" customFormat="1" ht="16.5" hidden="1">
      <c r="A36" s="11">
        <v>16010600</v>
      </c>
      <c r="B36" s="12" t="s">
        <v>39</v>
      </c>
      <c r="C36" s="3">
        <f t="shared" si="1"/>
        <v>0</v>
      </c>
      <c r="D36" s="13"/>
      <c r="E36" s="3"/>
      <c r="F36" s="3"/>
    </row>
    <row r="37" spans="1:6" s="20" customFormat="1" ht="33" customHeight="1" hidden="1">
      <c r="A37" s="14">
        <v>16011500</v>
      </c>
      <c r="B37" s="15" t="s">
        <v>40</v>
      </c>
      <c r="C37" s="3">
        <f t="shared" si="1"/>
        <v>0</v>
      </c>
      <c r="D37" s="5"/>
      <c r="E37" s="3"/>
      <c r="F37" s="3"/>
    </row>
    <row r="38" spans="1:6" s="20" customFormat="1" ht="16.5" hidden="1">
      <c r="A38" s="14">
        <v>16011600</v>
      </c>
      <c r="B38" s="6" t="s">
        <v>41</v>
      </c>
      <c r="C38" s="3">
        <f t="shared" si="1"/>
        <v>0</v>
      </c>
      <c r="D38" s="5"/>
      <c r="E38" s="3"/>
      <c r="F38" s="3"/>
    </row>
    <row r="39" spans="1:6" s="20" customFormat="1" ht="21.75" customHeight="1">
      <c r="A39" s="14">
        <v>20000000</v>
      </c>
      <c r="B39" s="1" t="s">
        <v>42</v>
      </c>
      <c r="C39" s="3">
        <f t="shared" si="1"/>
        <v>122155</v>
      </c>
      <c r="D39" s="5">
        <f>D40+D43</f>
        <v>8600</v>
      </c>
      <c r="E39" s="5">
        <f>E40+E43</f>
        <v>113555</v>
      </c>
      <c r="F39" s="5">
        <f>F40+F43</f>
        <v>0</v>
      </c>
    </row>
    <row r="40" spans="1:6" s="20" customFormat="1" ht="29.25" customHeight="1">
      <c r="A40" s="9" t="s">
        <v>43</v>
      </c>
      <c r="B40" s="18" t="s">
        <v>44</v>
      </c>
      <c r="C40" s="3">
        <f t="shared" si="1"/>
        <v>8600</v>
      </c>
      <c r="D40" s="5">
        <f aca="true" t="shared" si="2" ref="D40:F41">D41</f>
        <v>8600</v>
      </c>
      <c r="E40" s="5">
        <f t="shared" si="2"/>
        <v>0</v>
      </c>
      <c r="F40" s="5">
        <f t="shared" si="2"/>
        <v>0</v>
      </c>
    </row>
    <row r="41" spans="1:6" s="20" customFormat="1" ht="21" customHeight="1">
      <c r="A41" s="14">
        <v>21080000</v>
      </c>
      <c r="B41" s="16" t="s">
        <v>45</v>
      </c>
      <c r="C41" s="3">
        <f t="shared" si="1"/>
        <v>8600</v>
      </c>
      <c r="D41" s="5">
        <f t="shared" si="2"/>
        <v>8600</v>
      </c>
      <c r="E41" s="5">
        <f t="shared" si="2"/>
        <v>0</v>
      </c>
      <c r="F41" s="5">
        <f t="shared" si="2"/>
        <v>0</v>
      </c>
    </row>
    <row r="42" spans="1:6" s="20" customFormat="1" ht="21" customHeight="1">
      <c r="A42" s="14">
        <v>21081100</v>
      </c>
      <c r="B42" s="6" t="s">
        <v>46</v>
      </c>
      <c r="C42" s="3">
        <f t="shared" si="1"/>
        <v>8600</v>
      </c>
      <c r="D42" s="5">
        <v>8600</v>
      </c>
      <c r="E42" s="5">
        <v>0</v>
      </c>
      <c r="F42" s="3">
        <v>0</v>
      </c>
    </row>
    <row r="43" spans="1:6" s="20" customFormat="1" ht="24" customHeight="1">
      <c r="A43" s="14">
        <v>25000000</v>
      </c>
      <c r="B43" s="6" t="s">
        <v>47</v>
      </c>
      <c r="C43" s="3">
        <f t="shared" si="1"/>
        <v>113555</v>
      </c>
      <c r="D43" s="5">
        <f>D44</f>
        <v>0</v>
      </c>
      <c r="E43" s="5">
        <f>E44</f>
        <v>113555</v>
      </c>
      <c r="F43" s="5">
        <f>F44</f>
        <v>0</v>
      </c>
    </row>
    <row r="44" spans="1:6" s="20" customFormat="1" ht="30.75" customHeight="1">
      <c r="A44" s="1">
        <v>25010000</v>
      </c>
      <c r="B44" s="17" t="s">
        <v>48</v>
      </c>
      <c r="C44" s="3">
        <f t="shared" si="1"/>
        <v>113555</v>
      </c>
      <c r="D44" s="5">
        <f>D45+D46</f>
        <v>0</v>
      </c>
      <c r="E44" s="5">
        <f>E45+E46</f>
        <v>113555</v>
      </c>
      <c r="F44" s="5">
        <f>F45+F46</f>
        <v>0</v>
      </c>
    </row>
    <row r="45" spans="1:6" s="20" customFormat="1" ht="32.25" customHeight="1">
      <c r="A45" s="1">
        <v>25010100</v>
      </c>
      <c r="B45" s="17" t="s">
        <v>49</v>
      </c>
      <c r="C45" s="3">
        <f t="shared" si="1"/>
        <v>110228</v>
      </c>
      <c r="D45" s="5">
        <v>0</v>
      </c>
      <c r="E45" s="5">
        <f>107282+2946</f>
        <v>110228</v>
      </c>
      <c r="F45" s="3">
        <v>0</v>
      </c>
    </row>
    <row r="46" spans="1:6" s="20" customFormat="1" ht="22.5" customHeight="1">
      <c r="A46" s="14">
        <v>25010300</v>
      </c>
      <c r="B46" s="4" t="s">
        <v>50</v>
      </c>
      <c r="C46" s="3">
        <f t="shared" si="1"/>
        <v>3327</v>
      </c>
      <c r="D46" s="5">
        <v>0</v>
      </c>
      <c r="E46" s="5">
        <f>3324+3</f>
        <v>3327</v>
      </c>
      <c r="F46" s="3">
        <v>0</v>
      </c>
    </row>
    <row r="47" spans="1:6" s="20" customFormat="1" ht="22.5" customHeight="1" hidden="1">
      <c r="A47" s="14">
        <v>30000000</v>
      </c>
      <c r="B47" s="2" t="s">
        <v>51</v>
      </c>
      <c r="C47" s="3">
        <f t="shared" si="1"/>
        <v>0</v>
      </c>
      <c r="D47" s="5"/>
      <c r="E47" s="5"/>
      <c r="F47" s="3"/>
    </row>
    <row r="48" spans="1:6" s="20" customFormat="1" ht="22.5" customHeight="1" hidden="1">
      <c r="A48" s="14">
        <v>31000000</v>
      </c>
      <c r="B48" s="4" t="s">
        <v>52</v>
      </c>
      <c r="C48" s="3">
        <f t="shared" si="1"/>
        <v>0</v>
      </c>
      <c r="D48" s="5"/>
      <c r="E48" s="5"/>
      <c r="F48" s="3"/>
    </row>
    <row r="49" spans="1:6" s="20" customFormat="1" ht="82.5" customHeight="1" hidden="1">
      <c r="A49" s="9" t="s">
        <v>53</v>
      </c>
      <c r="B49" s="18" t="s">
        <v>54</v>
      </c>
      <c r="C49" s="3">
        <f t="shared" si="1"/>
        <v>0</v>
      </c>
      <c r="D49" s="5"/>
      <c r="E49" s="5"/>
      <c r="F49" s="3"/>
    </row>
    <row r="50" spans="1:6" s="20" customFormat="1" ht="73.5" customHeight="1" hidden="1">
      <c r="A50" s="14">
        <v>31010200</v>
      </c>
      <c r="B50" s="18" t="s">
        <v>55</v>
      </c>
      <c r="C50" s="3">
        <f t="shared" si="1"/>
        <v>0</v>
      </c>
      <c r="D50" s="5"/>
      <c r="E50" s="5"/>
      <c r="F50" s="3"/>
    </row>
    <row r="51" spans="1:6" s="20" customFormat="1" ht="20.25" customHeight="1">
      <c r="A51" s="19"/>
      <c r="B51" s="1" t="s">
        <v>56</v>
      </c>
      <c r="C51" s="3">
        <f t="shared" si="1"/>
        <v>13344555</v>
      </c>
      <c r="D51" s="5">
        <f>D13+D39</f>
        <v>13231000</v>
      </c>
      <c r="E51" s="5">
        <f>E13+E39</f>
        <v>113555</v>
      </c>
      <c r="F51" s="5">
        <f>F13+F39</f>
        <v>0</v>
      </c>
    </row>
    <row r="52" spans="1:6" s="20" customFormat="1" ht="21.75" customHeight="1">
      <c r="A52" s="19">
        <v>40000000</v>
      </c>
      <c r="B52" s="1" t="s">
        <v>57</v>
      </c>
      <c r="C52" s="3">
        <f t="shared" si="1"/>
        <v>3332915</v>
      </c>
      <c r="D52" s="5">
        <f>D53</f>
        <v>3332915</v>
      </c>
      <c r="E52" s="5">
        <f>E53</f>
        <v>0</v>
      </c>
      <c r="F52" s="5">
        <f>F53</f>
        <v>0</v>
      </c>
    </row>
    <row r="53" spans="1:6" s="20" customFormat="1" ht="21" customHeight="1">
      <c r="A53" s="14">
        <v>41000000</v>
      </c>
      <c r="B53" s="6" t="s">
        <v>58</v>
      </c>
      <c r="C53" s="3">
        <f t="shared" si="1"/>
        <v>3332915</v>
      </c>
      <c r="D53" s="5">
        <f>D54+D56</f>
        <v>3332915</v>
      </c>
      <c r="E53" s="5">
        <f>E54+E56</f>
        <v>0</v>
      </c>
      <c r="F53" s="5">
        <f>F54+F56</f>
        <v>0</v>
      </c>
    </row>
    <row r="54" spans="1:6" s="20" customFormat="1" ht="21.75" customHeight="1">
      <c r="A54" s="14">
        <v>41020000</v>
      </c>
      <c r="B54" s="6" t="s">
        <v>59</v>
      </c>
      <c r="C54" s="3">
        <f t="shared" si="1"/>
        <v>3332915</v>
      </c>
      <c r="D54" s="5">
        <f>D55</f>
        <v>3332915</v>
      </c>
      <c r="E54" s="5">
        <f>E55</f>
        <v>0</v>
      </c>
      <c r="F54" s="5">
        <f>F55</f>
        <v>0</v>
      </c>
    </row>
    <row r="55" spans="1:6" s="20" customFormat="1" ht="52.5" customHeight="1">
      <c r="A55" s="14"/>
      <c r="B55" s="4" t="s">
        <v>191</v>
      </c>
      <c r="C55" s="3">
        <f t="shared" si="1"/>
        <v>3332915</v>
      </c>
      <c r="D55" s="5">
        <v>3332915</v>
      </c>
      <c r="E55" s="5">
        <v>0</v>
      </c>
      <c r="F55" s="3">
        <v>0</v>
      </c>
    </row>
    <row r="56" spans="1:6" s="20" customFormat="1" ht="20.25" customHeight="1" hidden="1">
      <c r="A56" s="14">
        <v>41030000</v>
      </c>
      <c r="B56" s="8" t="s">
        <v>60</v>
      </c>
      <c r="C56" s="3">
        <f t="shared" si="1"/>
        <v>0</v>
      </c>
      <c r="D56" s="5">
        <f>D57+D58+D60</f>
        <v>0</v>
      </c>
      <c r="E56" s="5">
        <f>E57+E58+E60</f>
        <v>0</v>
      </c>
      <c r="F56" s="5">
        <f>F57+F58+F60</f>
        <v>0</v>
      </c>
    </row>
    <row r="57" spans="1:6" s="20" customFormat="1" ht="70.5" customHeight="1" hidden="1">
      <c r="A57" s="14">
        <v>41030600</v>
      </c>
      <c r="B57" s="8" t="s">
        <v>61</v>
      </c>
      <c r="C57" s="3">
        <f t="shared" si="1"/>
        <v>0</v>
      </c>
      <c r="D57" s="5"/>
      <c r="E57" s="5"/>
      <c r="F57" s="3"/>
    </row>
    <row r="58" spans="1:6" s="20" customFormat="1" ht="255" customHeight="1" hidden="1">
      <c r="A58" s="14">
        <v>41030900</v>
      </c>
      <c r="B58" s="10" t="s">
        <v>62</v>
      </c>
      <c r="C58" s="3">
        <f t="shared" si="1"/>
        <v>0</v>
      </c>
      <c r="D58" s="5"/>
      <c r="E58" s="5"/>
      <c r="F58" s="3"/>
    </row>
    <row r="59" spans="1:6" s="20" customFormat="1" ht="69" customHeight="1" hidden="1">
      <c r="A59" s="14">
        <v>41035000</v>
      </c>
      <c r="B59" s="10" t="s">
        <v>63</v>
      </c>
      <c r="C59" s="3">
        <f t="shared" si="1"/>
        <v>0</v>
      </c>
      <c r="D59" s="5"/>
      <c r="E59" s="5"/>
      <c r="F59" s="3"/>
    </row>
    <row r="60" spans="1:6" s="20" customFormat="1" ht="125.25" customHeight="1" hidden="1">
      <c r="A60" s="19">
        <v>41035800</v>
      </c>
      <c r="B60" s="8" t="s">
        <v>64</v>
      </c>
      <c r="C60" s="3">
        <f t="shared" si="1"/>
        <v>0</v>
      </c>
      <c r="D60" s="13"/>
      <c r="E60" s="13"/>
      <c r="F60" s="3"/>
    </row>
    <row r="61" spans="1:6" s="20" customFormat="1" ht="66.75" customHeight="1" hidden="1">
      <c r="A61" s="14">
        <v>41037000</v>
      </c>
      <c r="B61" s="8" t="s">
        <v>65</v>
      </c>
      <c r="C61" s="3">
        <f t="shared" si="1"/>
        <v>0</v>
      </c>
      <c r="D61" s="5"/>
      <c r="E61" s="5"/>
      <c r="F61" s="3"/>
    </row>
    <row r="62" spans="1:6" s="20" customFormat="1" ht="33" customHeight="1">
      <c r="A62" s="19"/>
      <c r="B62" s="1" t="s">
        <v>66</v>
      </c>
      <c r="C62" s="3">
        <f t="shared" si="1"/>
        <v>16677470</v>
      </c>
      <c r="D62" s="5">
        <f>D51+D52</f>
        <v>16563915</v>
      </c>
      <c r="E62" s="5">
        <f>E51+E52</f>
        <v>113555</v>
      </c>
      <c r="F62" s="5">
        <f>F51+F52</f>
        <v>0</v>
      </c>
    </row>
    <row r="63" spans="1:6" ht="43.5" customHeight="1" hidden="1">
      <c r="A63" s="108" t="s">
        <v>67</v>
      </c>
      <c r="B63" s="108"/>
      <c r="C63" s="108"/>
      <c r="D63" s="108"/>
      <c r="E63" s="108"/>
      <c r="F63" s="108"/>
    </row>
    <row r="64" ht="17.25">
      <c r="A64" s="20"/>
    </row>
    <row r="65" ht="17.25">
      <c r="A65" s="20"/>
    </row>
    <row r="66" spans="1:6" s="22" customFormat="1" ht="25.5">
      <c r="A66" s="22" t="s">
        <v>68</v>
      </c>
      <c r="C66" s="23"/>
      <c r="D66" s="23"/>
      <c r="E66" s="107" t="s">
        <v>69</v>
      </c>
      <c r="F66" s="107"/>
    </row>
    <row r="67" spans="2:5" s="22" customFormat="1" ht="25.5" hidden="1">
      <c r="B67" s="22" t="s">
        <v>68</v>
      </c>
      <c r="C67" s="23"/>
      <c r="D67" s="23"/>
      <c r="E67" s="24" t="s">
        <v>69</v>
      </c>
    </row>
    <row r="68" spans="3:5" ht="15">
      <c r="C68" s="36"/>
      <c r="D68" s="36"/>
      <c r="E68" s="36"/>
    </row>
    <row r="71" ht="16.5" customHeight="1"/>
    <row r="104" ht="15" hidden="1"/>
  </sheetData>
  <sheetProtection/>
  <mergeCells count="9">
    <mergeCell ref="E66:F66"/>
    <mergeCell ref="A63:F63"/>
    <mergeCell ref="D11:D12"/>
    <mergeCell ref="E11:F11"/>
    <mergeCell ref="A8:F8"/>
    <mergeCell ref="A9:F9"/>
    <mergeCell ref="A11:A12"/>
    <mergeCell ref="B11:B12"/>
    <mergeCell ref="C11:C12"/>
  </mergeCells>
  <printOptions/>
  <pageMargins left="0.75" right="0.75" top="1" bottom="1" header="0.5" footer="0.5"/>
  <pageSetup horizontalDpi="200" verticalDpi="200" orientation="portrait" paperSize="9" scale="50" r:id="rId1"/>
</worksheet>
</file>

<file path=xl/worksheets/sheet2.xml><?xml version="1.0" encoding="utf-8"?>
<worksheet xmlns="http://schemas.openxmlformats.org/spreadsheetml/2006/main" xmlns:r="http://schemas.openxmlformats.org/officeDocument/2006/relationships">
  <dimension ref="A1:R56"/>
  <sheetViews>
    <sheetView view="pageBreakPreview" zoomScale="60" zoomScaleNormal="56" zoomScalePageLayoutView="0" workbookViewId="0" topLeftCell="A1">
      <pane xSplit="4" ySplit="14" topLeftCell="E33" activePane="bottomRight" state="frozen"/>
      <selection pane="topLeft" activeCell="A1" sqref="A1"/>
      <selection pane="topRight" activeCell="E1" sqref="E1"/>
      <selection pane="bottomLeft" activeCell="A15" sqref="A15"/>
      <selection pane="bottomRight" activeCell="N6" sqref="N6"/>
    </sheetView>
  </sheetViews>
  <sheetFormatPr defaultColWidth="9.00390625" defaultRowHeight="12.75"/>
  <cols>
    <col min="1" max="1" width="17.375" style="21" customWidth="1"/>
    <col min="2" max="2" width="16.875" style="21" customWidth="1"/>
    <col min="3" max="3" width="20.25390625" style="52" customWidth="1"/>
    <col min="4" max="4" width="77.00390625" style="21" customWidth="1"/>
    <col min="5" max="5" width="17.875" style="21" customWidth="1"/>
    <col min="6" max="6" width="18.375" style="21" customWidth="1"/>
    <col min="7" max="7" width="18.00390625" style="21" customWidth="1"/>
    <col min="8" max="8" width="16.25390625" style="21" customWidth="1"/>
    <col min="9" max="9" width="13.75390625" style="21" customWidth="1"/>
    <col min="10" max="10" width="14.625" style="21" customWidth="1"/>
    <col min="11" max="11" width="15.625" style="21" customWidth="1"/>
    <col min="12" max="12" width="17.125" style="21" customWidth="1"/>
    <col min="13" max="13" width="17.25390625" style="21" customWidth="1"/>
    <col min="14" max="14" width="14.125" style="21" customWidth="1"/>
    <col min="15" max="15" width="13.875" style="21" customWidth="1"/>
    <col min="16" max="16" width="19.625" style="21" customWidth="1"/>
    <col min="17" max="16384" width="9.125" style="21" customWidth="1"/>
  </cols>
  <sheetData>
    <row r="1" spans="3:17" ht="27" customHeight="1">
      <c r="C1" s="39"/>
      <c r="D1" s="43"/>
      <c r="E1" s="43"/>
      <c r="F1" s="43"/>
      <c r="G1" s="43"/>
      <c r="H1" s="43"/>
      <c r="I1" s="43"/>
      <c r="J1" s="43"/>
      <c r="N1" s="38" t="s">
        <v>188</v>
      </c>
      <c r="O1" s="38"/>
      <c r="P1" s="38"/>
      <c r="Q1" s="38"/>
    </row>
    <row r="2" spans="3:17" ht="23.25" customHeight="1">
      <c r="C2" s="39"/>
      <c r="D2" s="43"/>
      <c r="E2" s="43"/>
      <c r="F2" s="44"/>
      <c r="G2" s="44"/>
      <c r="H2" s="44"/>
      <c r="I2" s="44" t="s">
        <v>78</v>
      </c>
      <c r="J2" s="43"/>
      <c r="N2" s="116" t="s">
        <v>192</v>
      </c>
      <c r="O2" s="116"/>
      <c r="P2" s="116"/>
      <c r="Q2" s="116"/>
    </row>
    <row r="3" spans="3:18" ht="23.25" customHeight="1">
      <c r="C3" s="39"/>
      <c r="D3" s="43"/>
      <c r="E3" s="43"/>
      <c r="F3" s="44"/>
      <c r="G3" s="44"/>
      <c r="H3" s="44"/>
      <c r="I3" s="44"/>
      <c r="J3" s="43"/>
      <c r="N3" s="38" t="s">
        <v>194</v>
      </c>
      <c r="O3" s="38"/>
      <c r="P3" s="38"/>
      <c r="Q3" s="38"/>
      <c r="R3" s="38"/>
    </row>
    <row r="4" spans="3:16" ht="27" customHeight="1" hidden="1">
      <c r="C4" s="39"/>
      <c r="D4" s="43"/>
      <c r="E4" s="43"/>
      <c r="F4" s="44"/>
      <c r="G4" s="44"/>
      <c r="H4" s="44"/>
      <c r="I4" s="44"/>
      <c r="J4" s="43"/>
      <c r="K4" s="38"/>
      <c r="L4" s="38"/>
      <c r="M4" s="38"/>
      <c r="N4" s="117" t="s">
        <v>74</v>
      </c>
      <c r="O4" s="117"/>
      <c r="P4" s="117"/>
    </row>
    <row r="5" spans="3:16" ht="27" customHeight="1" hidden="1">
      <c r="C5" s="39"/>
      <c r="D5" s="43"/>
      <c r="E5" s="43"/>
      <c r="F5" s="44"/>
      <c r="G5" s="44"/>
      <c r="H5" s="44"/>
      <c r="I5" s="44"/>
      <c r="J5" s="43"/>
      <c r="K5" s="38"/>
      <c r="L5" s="38"/>
      <c r="M5" s="38"/>
      <c r="N5" s="27" t="s">
        <v>75</v>
      </c>
      <c r="O5" s="38"/>
      <c r="P5" s="45"/>
    </row>
    <row r="6" spans="3:18" ht="27" customHeight="1">
      <c r="C6" s="39"/>
      <c r="D6" s="43"/>
      <c r="E6" s="44"/>
      <c r="F6" s="44"/>
      <c r="G6" s="43"/>
      <c r="H6" s="44"/>
      <c r="I6" s="44"/>
      <c r="J6" s="43"/>
      <c r="N6" s="38" t="s">
        <v>198</v>
      </c>
      <c r="O6" s="38"/>
      <c r="P6" s="38"/>
      <c r="Q6" s="38"/>
      <c r="R6" s="38"/>
    </row>
    <row r="7" spans="3:16" ht="18.75">
      <c r="C7" s="39"/>
      <c r="D7" s="43"/>
      <c r="E7" s="46"/>
      <c r="F7" s="44"/>
      <c r="G7" s="43"/>
      <c r="H7" s="44"/>
      <c r="I7" s="44"/>
      <c r="J7" s="43"/>
      <c r="K7" s="47"/>
      <c r="L7" s="48"/>
      <c r="M7" s="48"/>
      <c r="N7" s="48"/>
      <c r="O7" s="47"/>
      <c r="P7" s="43"/>
    </row>
    <row r="8" spans="3:16" ht="16.5">
      <c r="C8" s="39"/>
      <c r="D8" s="43"/>
      <c r="E8" s="44"/>
      <c r="F8" s="44"/>
      <c r="G8" s="44"/>
      <c r="H8" s="44"/>
      <c r="I8" s="44"/>
      <c r="J8" s="43"/>
      <c r="K8" s="43"/>
      <c r="L8" s="49"/>
      <c r="M8" s="49"/>
      <c r="N8" s="49"/>
      <c r="O8" s="49"/>
      <c r="P8" s="43"/>
    </row>
    <row r="9" spans="3:16" s="43" customFormat="1" ht="52.5" customHeight="1">
      <c r="C9" s="118" t="s">
        <v>196</v>
      </c>
      <c r="D9" s="118"/>
      <c r="E9" s="118"/>
      <c r="F9" s="118"/>
      <c r="G9" s="118"/>
      <c r="H9" s="118"/>
      <c r="I9" s="118"/>
      <c r="J9" s="118"/>
      <c r="K9" s="118"/>
      <c r="L9" s="118"/>
      <c r="M9" s="118"/>
      <c r="N9" s="118"/>
      <c r="O9" s="118"/>
      <c r="P9" s="50"/>
    </row>
    <row r="10" spans="3:16" ht="16.5">
      <c r="C10" s="39"/>
      <c r="D10" s="43"/>
      <c r="E10" s="43"/>
      <c r="F10" s="43"/>
      <c r="G10" s="43"/>
      <c r="H10" s="43"/>
      <c r="I10" s="43"/>
      <c r="J10" s="43"/>
      <c r="K10" s="43"/>
      <c r="L10" s="43"/>
      <c r="M10" s="43"/>
      <c r="N10" s="51"/>
      <c r="P10" s="39" t="s">
        <v>76</v>
      </c>
    </row>
    <row r="12" spans="1:16" ht="27.75" customHeight="1">
      <c r="A12" s="113" t="s">
        <v>159</v>
      </c>
      <c r="B12" s="113" t="s">
        <v>157</v>
      </c>
      <c r="C12" s="115" t="s">
        <v>158</v>
      </c>
      <c r="D12" s="119" t="s">
        <v>162</v>
      </c>
      <c r="E12" s="115" t="s">
        <v>2</v>
      </c>
      <c r="F12" s="115"/>
      <c r="G12" s="115"/>
      <c r="H12" s="115"/>
      <c r="I12" s="115"/>
      <c r="J12" s="115" t="s">
        <v>3</v>
      </c>
      <c r="K12" s="115"/>
      <c r="L12" s="115"/>
      <c r="M12" s="115"/>
      <c r="N12" s="115"/>
      <c r="O12" s="115"/>
      <c r="P12" s="115" t="s">
        <v>79</v>
      </c>
    </row>
    <row r="13" spans="1:16" ht="35.25" customHeight="1">
      <c r="A13" s="114"/>
      <c r="B13" s="114"/>
      <c r="C13" s="115"/>
      <c r="D13" s="119"/>
      <c r="E13" s="115" t="s">
        <v>72</v>
      </c>
      <c r="F13" s="115" t="s">
        <v>160</v>
      </c>
      <c r="G13" s="115" t="s">
        <v>80</v>
      </c>
      <c r="H13" s="115"/>
      <c r="I13" s="115" t="s">
        <v>161</v>
      </c>
      <c r="J13" s="115" t="s">
        <v>72</v>
      </c>
      <c r="K13" s="115" t="s">
        <v>160</v>
      </c>
      <c r="L13" s="115" t="s">
        <v>80</v>
      </c>
      <c r="M13" s="115"/>
      <c r="N13" s="115" t="s">
        <v>161</v>
      </c>
      <c r="O13" s="81" t="s">
        <v>80</v>
      </c>
      <c r="P13" s="115"/>
    </row>
    <row r="14" spans="1:16" ht="54.75" customHeight="1">
      <c r="A14" s="114"/>
      <c r="B14" s="114"/>
      <c r="C14" s="115"/>
      <c r="D14" s="119"/>
      <c r="E14" s="115"/>
      <c r="F14" s="115"/>
      <c r="G14" s="81" t="s">
        <v>81</v>
      </c>
      <c r="H14" s="81" t="s">
        <v>82</v>
      </c>
      <c r="I14" s="115"/>
      <c r="J14" s="115"/>
      <c r="K14" s="115"/>
      <c r="L14" s="81" t="s">
        <v>81</v>
      </c>
      <c r="M14" s="81" t="s">
        <v>82</v>
      </c>
      <c r="N14" s="115"/>
      <c r="O14" s="81" t="s">
        <v>83</v>
      </c>
      <c r="P14" s="115"/>
    </row>
    <row r="15" spans="1:16" s="54" customFormat="1" ht="15">
      <c r="A15" s="53">
        <v>1</v>
      </c>
      <c r="B15" s="53">
        <v>2</v>
      </c>
      <c r="C15" s="53">
        <v>3</v>
      </c>
      <c r="D15" s="53">
        <v>4</v>
      </c>
      <c r="E15" s="53">
        <v>5</v>
      </c>
      <c r="F15" s="53">
        <v>6</v>
      </c>
      <c r="G15" s="53">
        <v>7</v>
      </c>
      <c r="H15" s="53">
        <v>8</v>
      </c>
      <c r="I15" s="53">
        <v>9</v>
      </c>
      <c r="J15" s="53">
        <v>10</v>
      </c>
      <c r="K15" s="53">
        <v>11</v>
      </c>
      <c r="L15" s="53">
        <v>12</v>
      </c>
      <c r="M15" s="53">
        <v>13</v>
      </c>
      <c r="N15" s="53">
        <v>14</v>
      </c>
      <c r="O15" s="53">
        <v>15</v>
      </c>
      <c r="P15" s="53">
        <v>16</v>
      </c>
    </row>
    <row r="16" spans="1:16" s="20" customFormat="1" ht="33.75" customHeight="1">
      <c r="A16" s="82"/>
      <c r="B16" s="55" t="s">
        <v>84</v>
      </c>
      <c r="C16" s="83"/>
      <c r="D16" s="56" t="s">
        <v>85</v>
      </c>
      <c r="E16" s="57">
        <f>E17+E19+E25+E27+E30</f>
        <v>10722530</v>
      </c>
      <c r="F16" s="57">
        <f aca="true" t="shared" si="0" ref="F16:P16">F17+F19+F25+F27+F30</f>
        <v>10722530</v>
      </c>
      <c r="G16" s="57">
        <f t="shared" si="0"/>
        <v>6357125</v>
      </c>
      <c r="H16" s="57">
        <f t="shared" si="0"/>
        <v>628155</v>
      </c>
      <c r="I16" s="57">
        <f t="shared" si="0"/>
        <v>0</v>
      </c>
      <c r="J16" s="57">
        <f t="shared" si="0"/>
        <v>3</v>
      </c>
      <c r="K16" s="57">
        <f t="shared" si="0"/>
        <v>3</v>
      </c>
      <c r="L16" s="57">
        <f t="shared" si="0"/>
        <v>0</v>
      </c>
      <c r="M16" s="57">
        <f t="shared" si="0"/>
        <v>0</v>
      </c>
      <c r="N16" s="57">
        <f t="shared" si="0"/>
        <v>0</v>
      </c>
      <c r="O16" s="57">
        <f t="shared" si="0"/>
        <v>0</v>
      </c>
      <c r="P16" s="57">
        <f t="shared" si="0"/>
        <v>10722533</v>
      </c>
    </row>
    <row r="17" spans="1:16" s="20" customFormat="1" ht="33.75" customHeight="1">
      <c r="A17" s="82"/>
      <c r="B17" s="58" t="s">
        <v>86</v>
      </c>
      <c r="C17" s="83"/>
      <c r="D17" s="59" t="s">
        <v>87</v>
      </c>
      <c r="E17" s="57">
        <f>E18</f>
        <v>10402500</v>
      </c>
      <c r="F17" s="57">
        <f aca="true" t="shared" si="1" ref="F17:P17">F18</f>
        <v>10402500</v>
      </c>
      <c r="G17" s="57">
        <f t="shared" si="1"/>
        <v>6357125</v>
      </c>
      <c r="H17" s="57">
        <f t="shared" si="1"/>
        <v>628155</v>
      </c>
      <c r="I17" s="57">
        <f t="shared" si="1"/>
        <v>0</v>
      </c>
      <c r="J17" s="57">
        <f t="shared" si="1"/>
        <v>3</v>
      </c>
      <c r="K17" s="57">
        <f t="shared" si="1"/>
        <v>3</v>
      </c>
      <c r="L17" s="57">
        <f t="shared" si="1"/>
        <v>0</v>
      </c>
      <c r="M17" s="57">
        <f t="shared" si="1"/>
        <v>0</v>
      </c>
      <c r="N17" s="57">
        <f t="shared" si="1"/>
        <v>0</v>
      </c>
      <c r="O17" s="57">
        <f t="shared" si="1"/>
        <v>0</v>
      </c>
      <c r="P17" s="57">
        <f t="shared" si="1"/>
        <v>10402503</v>
      </c>
    </row>
    <row r="18" spans="1:16" s="20" customFormat="1" ht="33.75" customHeight="1">
      <c r="A18" s="82"/>
      <c r="B18" s="55" t="s">
        <v>88</v>
      </c>
      <c r="C18" s="83" t="s">
        <v>163</v>
      </c>
      <c r="D18" s="60" t="s">
        <v>89</v>
      </c>
      <c r="E18" s="57">
        <f>F18+I18</f>
        <v>10402500</v>
      </c>
      <c r="F18" s="57">
        <v>10402500</v>
      </c>
      <c r="G18" s="57">
        <v>6357125</v>
      </c>
      <c r="H18" s="57">
        <v>628155</v>
      </c>
      <c r="I18" s="57"/>
      <c r="J18" s="57">
        <f>K18+N18</f>
        <v>3</v>
      </c>
      <c r="K18" s="57">
        <v>3</v>
      </c>
      <c r="L18" s="57"/>
      <c r="M18" s="57"/>
      <c r="N18" s="57"/>
      <c r="O18" s="57"/>
      <c r="P18" s="57">
        <f>E18+J18</f>
        <v>10402503</v>
      </c>
    </row>
    <row r="19" spans="1:16" s="20" customFormat="1" ht="33.75" customHeight="1">
      <c r="A19" s="82"/>
      <c r="B19" s="61" t="s">
        <v>90</v>
      </c>
      <c r="C19" s="83"/>
      <c r="D19" s="62" t="s">
        <v>91</v>
      </c>
      <c r="E19" s="57">
        <f>E20+E21+E22+E23+E24</f>
        <v>265930</v>
      </c>
      <c r="F19" s="57">
        <f aca="true" t="shared" si="2" ref="F19:P19">F20+F21+F22+F23+F24</f>
        <v>265930</v>
      </c>
      <c r="G19" s="57">
        <f t="shared" si="2"/>
        <v>0</v>
      </c>
      <c r="H19" s="57">
        <f t="shared" si="2"/>
        <v>0</v>
      </c>
      <c r="I19" s="57">
        <f t="shared" si="2"/>
        <v>0</v>
      </c>
      <c r="J19" s="57">
        <f t="shared" si="2"/>
        <v>0</v>
      </c>
      <c r="K19" s="57">
        <f t="shared" si="2"/>
        <v>0</v>
      </c>
      <c r="L19" s="57">
        <f t="shared" si="2"/>
        <v>0</v>
      </c>
      <c r="M19" s="57">
        <f t="shared" si="2"/>
        <v>0</v>
      </c>
      <c r="N19" s="57">
        <f t="shared" si="2"/>
        <v>0</v>
      </c>
      <c r="O19" s="57">
        <f t="shared" si="2"/>
        <v>0</v>
      </c>
      <c r="P19" s="57">
        <f t="shared" si="2"/>
        <v>265930</v>
      </c>
    </row>
    <row r="20" spans="1:16" s="20" customFormat="1" ht="33.75" customHeight="1">
      <c r="A20" s="82"/>
      <c r="B20" s="55" t="s">
        <v>92</v>
      </c>
      <c r="C20" s="83" t="s">
        <v>164</v>
      </c>
      <c r="D20" s="60" t="s">
        <v>93</v>
      </c>
      <c r="E20" s="57">
        <f aca="true" t="shared" si="3" ref="E20:E53">F20+I20</f>
        <v>235930</v>
      </c>
      <c r="F20" s="57">
        <v>235930</v>
      </c>
      <c r="G20" s="57"/>
      <c r="H20" s="57"/>
      <c r="I20" s="57"/>
      <c r="J20" s="57">
        <f aca="true" t="shared" si="4" ref="J20:J53">K20+N20</f>
        <v>0</v>
      </c>
      <c r="K20" s="57"/>
      <c r="L20" s="57"/>
      <c r="M20" s="57"/>
      <c r="N20" s="57"/>
      <c r="O20" s="57"/>
      <c r="P20" s="57">
        <f aca="true" t="shared" si="5" ref="P20:P53">E20+J20</f>
        <v>235930</v>
      </c>
    </row>
    <row r="21" spans="1:16" s="20" customFormat="1" ht="33.75" customHeight="1">
      <c r="A21" s="82"/>
      <c r="B21" s="55" t="s">
        <v>94</v>
      </c>
      <c r="C21" s="83" t="s">
        <v>165</v>
      </c>
      <c r="D21" s="60" t="s">
        <v>95</v>
      </c>
      <c r="E21" s="57">
        <f t="shared" si="3"/>
        <v>20700</v>
      </c>
      <c r="F21" s="57">
        <v>20700</v>
      </c>
      <c r="G21" s="57"/>
      <c r="H21" s="57"/>
      <c r="I21" s="57"/>
      <c r="J21" s="57">
        <f t="shared" si="4"/>
        <v>0</v>
      </c>
      <c r="K21" s="57"/>
      <c r="L21" s="57"/>
      <c r="M21" s="57"/>
      <c r="N21" s="57"/>
      <c r="O21" s="57"/>
      <c r="P21" s="57">
        <f t="shared" si="5"/>
        <v>20700</v>
      </c>
    </row>
    <row r="22" spans="1:16" s="20" customFormat="1" ht="33.75" customHeight="1">
      <c r="A22" s="82"/>
      <c r="B22" s="55" t="s">
        <v>96</v>
      </c>
      <c r="C22" s="83" t="s">
        <v>165</v>
      </c>
      <c r="D22" s="60" t="s">
        <v>97</v>
      </c>
      <c r="E22" s="57">
        <f t="shared" si="3"/>
        <v>2500</v>
      </c>
      <c r="F22" s="57">
        <v>2500</v>
      </c>
      <c r="G22" s="57"/>
      <c r="H22" s="57"/>
      <c r="I22" s="57"/>
      <c r="J22" s="57">
        <f t="shared" si="4"/>
        <v>0</v>
      </c>
      <c r="K22" s="57"/>
      <c r="L22" s="57"/>
      <c r="M22" s="57"/>
      <c r="N22" s="57"/>
      <c r="O22" s="57"/>
      <c r="P22" s="57">
        <f t="shared" si="5"/>
        <v>2500</v>
      </c>
    </row>
    <row r="23" spans="1:16" s="20" customFormat="1" ht="48.75" customHeight="1">
      <c r="A23" s="82"/>
      <c r="B23" s="55" t="s">
        <v>98</v>
      </c>
      <c r="C23" s="83" t="s">
        <v>165</v>
      </c>
      <c r="D23" s="60" t="s">
        <v>99</v>
      </c>
      <c r="E23" s="57">
        <f t="shared" si="3"/>
        <v>200</v>
      </c>
      <c r="F23" s="57">
        <v>200</v>
      </c>
      <c r="G23" s="57"/>
      <c r="H23" s="57"/>
      <c r="I23" s="57"/>
      <c r="J23" s="57">
        <f t="shared" si="4"/>
        <v>0</v>
      </c>
      <c r="K23" s="57"/>
      <c r="L23" s="57"/>
      <c r="M23" s="57"/>
      <c r="N23" s="57"/>
      <c r="O23" s="57"/>
      <c r="P23" s="57">
        <f t="shared" si="5"/>
        <v>200</v>
      </c>
    </row>
    <row r="24" spans="1:16" s="20" customFormat="1" ht="33.75" customHeight="1">
      <c r="A24" s="82"/>
      <c r="B24" s="55" t="s">
        <v>100</v>
      </c>
      <c r="C24" s="83" t="s">
        <v>165</v>
      </c>
      <c r="D24" s="60" t="s">
        <v>101</v>
      </c>
      <c r="E24" s="57">
        <f t="shared" si="3"/>
        <v>6600</v>
      </c>
      <c r="F24" s="57">
        <v>6600</v>
      </c>
      <c r="G24" s="57"/>
      <c r="H24" s="57"/>
      <c r="I24" s="57"/>
      <c r="J24" s="57">
        <f t="shared" si="4"/>
        <v>0</v>
      </c>
      <c r="K24" s="57"/>
      <c r="L24" s="57"/>
      <c r="M24" s="57"/>
      <c r="N24" s="57"/>
      <c r="O24" s="57"/>
      <c r="P24" s="57">
        <f t="shared" si="5"/>
        <v>6600</v>
      </c>
    </row>
    <row r="25" spans="1:16" s="20" customFormat="1" ht="33.75" customHeight="1">
      <c r="A25" s="82"/>
      <c r="B25" s="58" t="s">
        <v>102</v>
      </c>
      <c r="C25" s="83"/>
      <c r="D25" s="59" t="s">
        <v>103</v>
      </c>
      <c r="E25" s="57">
        <f>E26</f>
        <v>37000</v>
      </c>
      <c r="F25" s="57">
        <f aca="true" t="shared" si="6" ref="F25:P25">F26</f>
        <v>37000</v>
      </c>
      <c r="G25" s="57">
        <f t="shared" si="6"/>
        <v>0</v>
      </c>
      <c r="H25" s="57">
        <f t="shared" si="6"/>
        <v>0</v>
      </c>
      <c r="I25" s="57">
        <f t="shared" si="6"/>
        <v>0</v>
      </c>
      <c r="J25" s="57">
        <f t="shared" si="6"/>
        <v>0</v>
      </c>
      <c r="K25" s="57">
        <f t="shared" si="6"/>
        <v>0</v>
      </c>
      <c r="L25" s="57">
        <f t="shared" si="6"/>
        <v>0</v>
      </c>
      <c r="M25" s="57">
        <f t="shared" si="6"/>
        <v>0</v>
      </c>
      <c r="N25" s="57">
        <f t="shared" si="6"/>
        <v>0</v>
      </c>
      <c r="O25" s="57">
        <f t="shared" si="6"/>
        <v>0</v>
      </c>
      <c r="P25" s="57">
        <f t="shared" si="6"/>
        <v>37000</v>
      </c>
    </row>
    <row r="26" spans="1:16" s="20" customFormat="1" ht="33.75" customHeight="1">
      <c r="A26" s="82"/>
      <c r="B26" s="63" t="s">
        <v>104</v>
      </c>
      <c r="C26" s="83" t="s">
        <v>166</v>
      </c>
      <c r="D26" s="64" t="s">
        <v>105</v>
      </c>
      <c r="E26" s="57">
        <f t="shared" si="3"/>
        <v>37000</v>
      </c>
      <c r="F26" s="57">
        <v>37000</v>
      </c>
      <c r="G26" s="57"/>
      <c r="H26" s="57"/>
      <c r="I26" s="57"/>
      <c r="J26" s="57">
        <f t="shared" si="4"/>
        <v>0</v>
      </c>
      <c r="K26" s="57"/>
      <c r="L26" s="57"/>
      <c r="M26" s="57"/>
      <c r="N26" s="57"/>
      <c r="O26" s="57"/>
      <c r="P26" s="57">
        <f t="shared" si="5"/>
        <v>37000</v>
      </c>
    </row>
    <row r="27" spans="1:16" s="20" customFormat="1" ht="33.75" customHeight="1">
      <c r="A27" s="82"/>
      <c r="B27" s="58" t="s">
        <v>106</v>
      </c>
      <c r="C27" s="83"/>
      <c r="D27" s="59" t="s">
        <v>107</v>
      </c>
      <c r="E27" s="57">
        <f>E28</f>
        <v>16100</v>
      </c>
      <c r="F27" s="57">
        <f aca="true" t="shared" si="7" ref="F27:P27">F28</f>
        <v>16100</v>
      </c>
      <c r="G27" s="57">
        <f t="shared" si="7"/>
        <v>0</v>
      </c>
      <c r="H27" s="57">
        <f t="shared" si="7"/>
        <v>0</v>
      </c>
      <c r="I27" s="57">
        <f t="shared" si="7"/>
        <v>0</v>
      </c>
      <c r="J27" s="57">
        <f t="shared" si="7"/>
        <v>0</v>
      </c>
      <c r="K27" s="57">
        <f t="shared" si="7"/>
        <v>0</v>
      </c>
      <c r="L27" s="57">
        <f t="shared" si="7"/>
        <v>0</v>
      </c>
      <c r="M27" s="57">
        <f t="shared" si="7"/>
        <v>0</v>
      </c>
      <c r="N27" s="57">
        <f t="shared" si="7"/>
        <v>0</v>
      </c>
      <c r="O27" s="57">
        <f t="shared" si="7"/>
        <v>0</v>
      </c>
      <c r="P27" s="57">
        <f t="shared" si="7"/>
        <v>16100</v>
      </c>
    </row>
    <row r="28" spans="1:16" s="20" customFormat="1" ht="33.75" customHeight="1">
      <c r="A28" s="82"/>
      <c r="B28" s="55" t="s">
        <v>108</v>
      </c>
      <c r="C28" s="83" t="s">
        <v>167</v>
      </c>
      <c r="D28" s="65" t="s">
        <v>109</v>
      </c>
      <c r="E28" s="57">
        <f t="shared" si="3"/>
        <v>16100</v>
      </c>
      <c r="F28" s="57">
        <v>16100</v>
      </c>
      <c r="G28" s="57"/>
      <c r="H28" s="57"/>
      <c r="I28" s="57"/>
      <c r="J28" s="57">
        <f t="shared" si="4"/>
        <v>0</v>
      </c>
      <c r="K28" s="57"/>
      <c r="L28" s="57"/>
      <c r="M28" s="57"/>
      <c r="N28" s="57"/>
      <c r="O28" s="57"/>
      <c r="P28" s="57">
        <f t="shared" si="5"/>
        <v>16100</v>
      </c>
    </row>
    <row r="29" spans="1:16" s="20" customFormat="1" ht="33.75" customHeight="1" hidden="1">
      <c r="A29" s="82"/>
      <c r="B29" s="66" t="s">
        <v>110</v>
      </c>
      <c r="C29" s="83"/>
      <c r="D29" s="67" t="s">
        <v>111</v>
      </c>
      <c r="E29" s="57">
        <f t="shared" si="3"/>
        <v>0</v>
      </c>
      <c r="F29" s="57"/>
      <c r="G29" s="57"/>
      <c r="H29" s="57"/>
      <c r="I29" s="57"/>
      <c r="J29" s="57">
        <f t="shared" si="4"/>
        <v>0</v>
      </c>
      <c r="K29" s="57"/>
      <c r="L29" s="57"/>
      <c r="M29" s="57"/>
      <c r="N29" s="57"/>
      <c r="O29" s="57"/>
      <c r="P29" s="57">
        <f t="shared" si="5"/>
        <v>0</v>
      </c>
    </row>
    <row r="30" spans="1:16" s="20" customFormat="1" ht="33.75" customHeight="1">
      <c r="A30" s="82"/>
      <c r="B30" s="66" t="s">
        <v>112</v>
      </c>
      <c r="C30" s="83"/>
      <c r="D30" s="67" t="s">
        <v>113</v>
      </c>
      <c r="E30" s="57">
        <f>E31</f>
        <v>1000</v>
      </c>
      <c r="F30" s="57">
        <f aca="true" t="shared" si="8" ref="F30:P30">F31</f>
        <v>1000</v>
      </c>
      <c r="G30" s="57">
        <f t="shared" si="8"/>
        <v>0</v>
      </c>
      <c r="H30" s="57">
        <f t="shared" si="8"/>
        <v>0</v>
      </c>
      <c r="I30" s="57">
        <f t="shared" si="8"/>
        <v>0</v>
      </c>
      <c r="J30" s="57">
        <f t="shared" si="8"/>
        <v>0</v>
      </c>
      <c r="K30" s="57">
        <f t="shared" si="8"/>
        <v>0</v>
      </c>
      <c r="L30" s="57">
        <f t="shared" si="8"/>
        <v>0</v>
      </c>
      <c r="M30" s="57">
        <f t="shared" si="8"/>
        <v>0</v>
      </c>
      <c r="N30" s="57">
        <f t="shared" si="8"/>
        <v>0</v>
      </c>
      <c r="O30" s="57">
        <f t="shared" si="8"/>
        <v>0</v>
      </c>
      <c r="P30" s="57">
        <f t="shared" si="8"/>
        <v>1000</v>
      </c>
    </row>
    <row r="31" spans="1:16" s="20" customFormat="1" ht="33.75" customHeight="1">
      <c r="A31" s="82"/>
      <c r="B31" s="66" t="s">
        <v>114</v>
      </c>
      <c r="C31" s="83" t="s">
        <v>168</v>
      </c>
      <c r="D31" s="67" t="s">
        <v>115</v>
      </c>
      <c r="E31" s="57">
        <f t="shared" si="3"/>
        <v>1000</v>
      </c>
      <c r="F31" s="57">
        <v>1000</v>
      </c>
      <c r="G31" s="57"/>
      <c r="H31" s="57"/>
      <c r="I31" s="57"/>
      <c r="J31" s="57">
        <f t="shared" si="4"/>
        <v>0</v>
      </c>
      <c r="K31" s="57"/>
      <c r="L31" s="57"/>
      <c r="M31" s="57"/>
      <c r="N31" s="57"/>
      <c r="O31" s="57"/>
      <c r="P31" s="57">
        <f t="shared" si="5"/>
        <v>1000</v>
      </c>
    </row>
    <row r="32" spans="1:16" s="20" customFormat="1" ht="33.75" customHeight="1">
      <c r="A32" s="82"/>
      <c r="B32" s="68" t="s">
        <v>116</v>
      </c>
      <c r="C32" s="83"/>
      <c r="D32" s="69" t="s">
        <v>117</v>
      </c>
      <c r="E32" s="57">
        <f>E33+E35</f>
        <v>4426005</v>
      </c>
      <c r="F32" s="57">
        <f aca="true" t="shared" si="9" ref="F32:P32">F33+F35</f>
        <v>4426005</v>
      </c>
      <c r="G32" s="57">
        <f t="shared" si="9"/>
        <v>2719628</v>
      </c>
      <c r="H32" s="57">
        <f t="shared" si="9"/>
        <v>224379</v>
      </c>
      <c r="I32" s="57">
        <f t="shared" si="9"/>
        <v>0</v>
      </c>
      <c r="J32" s="57">
        <f t="shared" si="9"/>
        <v>110606</v>
      </c>
      <c r="K32" s="57">
        <f t="shared" si="9"/>
        <v>110606</v>
      </c>
      <c r="L32" s="57">
        <f t="shared" si="9"/>
        <v>76850</v>
      </c>
      <c r="M32" s="57">
        <f t="shared" si="9"/>
        <v>4882</v>
      </c>
      <c r="N32" s="57">
        <f t="shared" si="9"/>
        <v>0</v>
      </c>
      <c r="O32" s="57">
        <f t="shared" si="9"/>
        <v>0</v>
      </c>
      <c r="P32" s="57">
        <f t="shared" si="9"/>
        <v>4536611</v>
      </c>
    </row>
    <row r="33" spans="1:16" s="20" customFormat="1" ht="33.75" customHeight="1">
      <c r="A33" s="82"/>
      <c r="B33" s="58" t="s">
        <v>118</v>
      </c>
      <c r="C33" s="83"/>
      <c r="D33" s="59" t="s">
        <v>119</v>
      </c>
      <c r="E33" s="57">
        <f>E34</f>
        <v>0</v>
      </c>
      <c r="F33" s="57">
        <f aca="true" t="shared" si="10" ref="F33:P33">F34</f>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57">
        <f t="shared" si="10"/>
        <v>0</v>
      </c>
    </row>
    <row r="34" spans="1:16" s="20" customFormat="1" ht="33.75" customHeight="1">
      <c r="A34" s="82"/>
      <c r="B34" s="71" t="s">
        <v>120</v>
      </c>
      <c r="C34" s="83" t="s">
        <v>169</v>
      </c>
      <c r="D34" s="72" t="s">
        <v>121</v>
      </c>
      <c r="E34" s="57">
        <f t="shared" si="3"/>
        <v>0</v>
      </c>
      <c r="F34" s="57"/>
      <c r="G34" s="57"/>
      <c r="H34" s="57"/>
      <c r="I34" s="57"/>
      <c r="J34" s="57">
        <f t="shared" si="4"/>
        <v>0</v>
      </c>
      <c r="K34" s="57"/>
      <c r="L34" s="57"/>
      <c r="M34" s="57"/>
      <c r="N34" s="57"/>
      <c r="O34" s="57"/>
      <c r="P34" s="57">
        <f t="shared" si="5"/>
        <v>0</v>
      </c>
    </row>
    <row r="35" spans="1:16" s="20" customFormat="1" ht="33.75" customHeight="1">
      <c r="A35" s="82"/>
      <c r="B35" s="61" t="s">
        <v>90</v>
      </c>
      <c r="C35" s="83"/>
      <c r="D35" s="62" t="s">
        <v>91</v>
      </c>
      <c r="E35" s="57">
        <f>E36+E37+E38+E39+E40+E41+E42+E43+E44+E45+E46+E47+E48</f>
        <v>4426005</v>
      </c>
      <c r="F35" s="57">
        <f aca="true" t="shared" si="11" ref="F35:P35">F36+F37+F38+F39+F40+F41+F42+F43+F44+F45+F46+F47+F48</f>
        <v>4426005</v>
      </c>
      <c r="G35" s="57">
        <f t="shared" si="11"/>
        <v>2719628</v>
      </c>
      <c r="H35" s="57">
        <f t="shared" si="11"/>
        <v>224379</v>
      </c>
      <c r="I35" s="57">
        <f t="shared" si="11"/>
        <v>0</v>
      </c>
      <c r="J35" s="57">
        <f t="shared" si="11"/>
        <v>110606</v>
      </c>
      <c r="K35" s="57">
        <f t="shared" si="11"/>
        <v>110606</v>
      </c>
      <c r="L35" s="57">
        <f t="shared" si="11"/>
        <v>76850</v>
      </c>
      <c r="M35" s="57">
        <f t="shared" si="11"/>
        <v>4882</v>
      </c>
      <c r="N35" s="57">
        <f t="shared" si="11"/>
        <v>0</v>
      </c>
      <c r="O35" s="57">
        <f t="shared" si="11"/>
        <v>0</v>
      </c>
      <c r="P35" s="57">
        <f t="shared" si="11"/>
        <v>4536611</v>
      </c>
    </row>
    <row r="36" spans="1:16" s="20" customFormat="1" ht="203.25" customHeight="1">
      <c r="A36" s="82"/>
      <c r="B36" s="73" t="s">
        <v>122</v>
      </c>
      <c r="C36" s="83" t="s">
        <v>170</v>
      </c>
      <c r="D36" s="74" t="s">
        <v>123</v>
      </c>
      <c r="E36" s="57">
        <f t="shared" si="3"/>
        <v>0</v>
      </c>
      <c r="F36" s="57"/>
      <c r="G36" s="57"/>
      <c r="H36" s="57"/>
      <c r="I36" s="57"/>
      <c r="J36" s="57">
        <f t="shared" si="4"/>
        <v>0</v>
      </c>
      <c r="K36" s="57"/>
      <c r="L36" s="57"/>
      <c r="M36" s="57"/>
      <c r="N36" s="57"/>
      <c r="O36" s="57"/>
      <c r="P36" s="57">
        <f t="shared" si="5"/>
        <v>0</v>
      </c>
    </row>
    <row r="37" spans="1:16" s="20" customFormat="1" ht="33.75" customHeight="1">
      <c r="A37" s="82"/>
      <c r="B37" s="76" t="s">
        <v>124</v>
      </c>
      <c r="C37" s="83" t="s">
        <v>165</v>
      </c>
      <c r="D37" s="75" t="s">
        <v>125</v>
      </c>
      <c r="E37" s="57">
        <f t="shared" si="3"/>
        <v>0</v>
      </c>
      <c r="F37" s="57"/>
      <c r="G37" s="57"/>
      <c r="H37" s="57"/>
      <c r="I37" s="57"/>
      <c r="J37" s="57">
        <f t="shared" si="4"/>
        <v>0</v>
      </c>
      <c r="K37" s="57"/>
      <c r="L37" s="57"/>
      <c r="M37" s="57"/>
      <c r="N37" s="57"/>
      <c r="O37" s="57"/>
      <c r="P37" s="57">
        <f t="shared" si="5"/>
        <v>0</v>
      </c>
    </row>
    <row r="38" spans="1:16" s="20" customFormat="1" ht="33.75" customHeight="1">
      <c r="A38" s="82"/>
      <c r="B38" s="76" t="s">
        <v>126</v>
      </c>
      <c r="C38" s="83" t="s">
        <v>165</v>
      </c>
      <c r="D38" s="75" t="s">
        <v>127</v>
      </c>
      <c r="E38" s="57">
        <f t="shared" si="3"/>
        <v>0</v>
      </c>
      <c r="F38" s="57"/>
      <c r="G38" s="57"/>
      <c r="H38" s="57"/>
      <c r="I38" s="57"/>
      <c r="J38" s="57">
        <f t="shared" si="4"/>
        <v>0</v>
      </c>
      <c r="K38" s="57"/>
      <c r="L38" s="57"/>
      <c r="M38" s="57"/>
      <c r="N38" s="57"/>
      <c r="O38" s="57"/>
      <c r="P38" s="57">
        <f t="shared" si="5"/>
        <v>0</v>
      </c>
    </row>
    <row r="39" spans="1:16" s="20" customFormat="1" ht="33.75" customHeight="1">
      <c r="A39" s="82"/>
      <c r="B39" s="76" t="s">
        <v>128</v>
      </c>
      <c r="C39" s="83" t="s">
        <v>165</v>
      </c>
      <c r="D39" s="75" t="s">
        <v>129</v>
      </c>
      <c r="E39" s="57">
        <f t="shared" si="3"/>
        <v>0</v>
      </c>
      <c r="F39" s="57"/>
      <c r="G39" s="57"/>
      <c r="H39" s="57"/>
      <c r="I39" s="57"/>
      <c r="J39" s="57">
        <f t="shared" si="4"/>
        <v>0</v>
      </c>
      <c r="K39" s="57"/>
      <c r="L39" s="57"/>
      <c r="M39" s="57"/>
      <c r="N39" s="57"/>
      <c r="O39" s="57"/>
      <c r="P39" s="57">
        <f t="shared" si="5"/>
        <v>0</v>
      </c>
    </row>
    <row r="40" spans="1:16" s="20" customFormat="1" ht="33.75" customHeight="1">
      <c r="A40" s="82"/>
      <c r="B40" s="76" t="s">
        <v>130</v>
      </c>
      <c r="C40" s="83" t="s">
        <v>165</v>
      </c>
      <c r="D40" s="75" t="s">
        <v>131</v>
      </c>
      <c r="E40" s="57">
        <f t="shared" si="3"/>
        <v>0</v>
      </c>
      <c r="F40" s="57"/>
      <c r="G40" s="57"/>
      <c r="H40" s="57"/>
      <c r="I40" s="57"/>
      <c r="J40" s="57">
        <f t="shared" si="4"/>
        <v>0</v>
      </c>
      <c r="K40" s="57"/>
      <c r="L40" s="57"/>
      <c r="M40" s="57"/>
      <c r="N40" s="57"/>
      <c r="O40" s="57"/>
      <c r="P40" s="57">
        <f t="shared" si="5"/>
        <v>0</v>
      </c>
    </row>
    <row r="41" spans="1:16" s="20" customFormat="1" ht="33.75" customHeight="1">
      <c r="A41" s="82"/>
      <c r="B41" s="76" t="s">
        <v>132</v>
      </c>
      <c r="C41" s="83" t="s">
        <v>165</v>
      </c>
      <c r="D41" s="75" t="s">
        <v>133</v>
      </c>
      <c r="E41" s="57">
        <f t="shared" si="3"/>
        <v>0</v>
      </c>
      <c r="F41" s="57"/>
      <c r="G41" s="57"/>
      <c r="H41" s="57"/>
      <c r="I41" s="57"/>
      <c r="J41" s="57">
        <f t="shared" si="4"/>
        <v>0</v>
      </c>
      <c r="K41" s="57"/>
      <c r="L41" s="57"/>
      <c r="M41" s="57"/>
      <c r="N41" s="57"/>
      <c r="O41" s="57"/>
      <c r="P41" s="57">
        <f t="shared" si="5"/>
        <v>0</v>
      </c>
    </row>
    <row r="42" spans="1:16" s="20" customFormat="1" ht="33.75" customHeight="1">
      <c r="A42" s="82"/>
      <c r="B42" s="68" t="s">
        <v>134</v>
      </c>
      <c r="C42" s="83" t="s">
        <v>165</v>
      </c>
      <c r="D42" s="77" t="s">
        <v>135</v>
      </c>
      <c r="E42" s="57">
        <f t="shared" si="3"/>
        <v>0</v>
      </c>
      <c r="F42" s="57"/>
      <c r="G42" s="57"/>
      <c r="H42" s="57"/>
      <c r="I42" s="57"/>
      <c r="J42" s="57">
        <f t="shared" si="4"/>
        <v>0</v>
      </c>
      <c r="K42" s="57"/>
      <c r="L42" s="57"/>
      <c r="M42" s="57"/>
      <c r="N42" s="57"/>
      <c r="O42" s="57"/>
      <c r="P42" s="57">
        <f t="shared" si="5"/>
        <v>0</v>
      </c>
    </row>
    <row r="43" spans="1:16" s="20" customFormat="1" ht="33.75" customHeight="1">
      <c r="A43" s="82"/>
      <c r="B43" s="78" t="s">
        <v>136</v>
      </c>
      <c r="C43" s="83" t="s">
        <v>165</v>
      </c>
      <c r="D43" s="77" t="s">
        <v>137</v>
      </c>
      <c r="E43" s="57">
        <f t="shared" si="3"/>
        <v>0</v>
      </c>
      <c r="F43" s="57"/>
      <c r="G43" s="57"/>
      <c r="H43" s="57"/>
      <c r="I43" s="57"/>
      <c r="J43" s="57">
        <f t="shared" si="4"/>
        <v>0</v>
      </c>
      <c r="K43" s="57"/>
      <c r="L43" s="57"/>
      <c r="M43" s="57"/>
      <c r="N43" s="57"/>
      <c r="O43" s="57"/>
      <c r="P43" s="57">
        <f t="shared" si="5"/>
        <v>0</v>
      </c>
    </row>
    <row r="44" spans="1:16" s="20" customFormat="1" ht="33.75" customHeight="1">
      <c r="A44" s="82"/>
      <c r="B44" s="76" t="s">
        <v>138</v>
      </c>
      <c r="C44" s="83" t="s">
        <v>165</v>
      </c>
      <c r="D44" s="75" t="s">
        <v>139</v>
      </c>
      <c r="E44" s="57">
        <f t="shared" si="3"/>
        <v>0</v>
      </c>
      <c r="F44" s="57"/>
      <c r="G44" s="57"/>
      <c r="H44" s="57"/>
      <c r="I44" s="57"/>
      <c r="J44" s="57">
        <f t="shared" si="4"/>
        <v>0</v>
      </c>
      <c r="K44" s="57"/>
      <c r="L44" s="57"/>
      <c r="M44" s="57"/>
      <c r="N44" s="57"/>
      <c r="O44" s="57"/>
      <c r="P44" s="57">
        <f t="shared" si="5"/>
        <v>0</v>
      </c>
    </row>
    <row r="45" spans="1:16" s="20" customFormat="1" ht="33.75" customHeight="1">
      <c r="A45" s="82"/>
      <c r="B45" s="55" t="s">
        <v>92</v>
      </c>
      <c r="C45" s="83" t="s">
        <v>171</v>
      </c>
      <c r="D45" s="60" t="s">
        <v>93</v>
      </c>
      <c r="E45" s="57">
        <f t="shared" si="3"/>
        <v>115280</v>
      </c>
      <c r="F45" s="57">
        <v>115280</v>
      </c>
      <c r="G45" s="57"/>
      <c r="H45" s="57"/>
      <c r="I45" s="57"/>
      <c r="J45" s="57">
        <f t="shared" si="4"/>
        <v>0</v>
      </c>
      <c r="K45" s="57"/>
      <c r="L45" s="57"/>
      <c r="M45" s="57"/>
      <c r="N45" s="57"/>
      <c r="O45" s="57"/>
      <c r="P45" s="57">
        <f t="shared" si="5"/>
        <v>115280</v>
      </c>
    </row>
    <row r="46" spans="1:16" s="20" customFormat="1" ht="33.75" customHeight="1">
      <c r="A46" s="82"/>
      <c r="B46" s="73" t="s">
        <v>140</v>
      </c>
      <c r="C46" s="83" t="s">
        <v>172</v>
      </c>
      <c r="D46" s="60" t="s">
        <v>141</v>
      </c>
      <c r="E46" s="57">
        <f t="shared" si="3"/>
        <v>4147300</v>
      </c>
      <c r="F46" s="57">
        <v>4147300</v>
      </c>
      <c r="G46" s="57">
        <v>2719628</v>
      </c>
      <c r="H46" s="57">
        <v>224379</v>
      </c>
      <c r="I46" s="57"/>
      <c r="J46" s="57">
        <f t="shared" si="4"/>
        <v>110606</v>
      </c>
      <c r="K46" s="57">
        <v>110606</v>
      </c>
      <c r="L46" s="57">
        <v>76850</v>
      </c>
      <c r="M46" s="57">
        <v>4882</v>
      </c>
      <c r="N46" s="57"/>
      <c r="O46" s="57"/>
      <c r="P46" s="57">
        <f t="shared" si="5"/>
        <v>4257906</v>
      </c>
    </row>
    <row r="47" spans="1:16" s="20" customFormat="1" ht="69" customHeight="1">
      <c r="A47" s="82"/>
      <c r="B47" s="73" t="s">
        <v>142</v>
      </c>
      <c r="C47" s="83" t="s">
        <v>171</v>
      </c>
      <c r="D47" s="74" t="s">
        <v>143</v>
      </c>
      <c r="E47" s="57">
        <f t="shared" si="3"/>
        <v>163425</v>
      </c>
      <c r="F47" s="57">
        <v>163425</v>
      </c>
      <c r="G47" s="57"/>
      <c r="H47" s="57"/>
      <c r="I47" s="57"/>
      <c r="J47" s="57">
        <f t="shared" si="4"/>
        <v>0</v>
      </c>
      <c r="K47" s="57"/>
      <c r="L47" s="57"/>
      <c r="M47" s="57"/>
      <c r="N47" s="57"/>
      <c r="O47" s="57"/>
      <c r="P47" s="57">
        <f t="shared" si="5"/>
        <v>163425</v>
      </c>
    </row>
    <row r="48" spans="1:16" s="20" customFormat="1" ht="33.75" customHeight="1">
      <c r="A48" s="82"/>
      <c r="B48" s="55" t="s">
        <v>144</v>
      </c>
      <c r="C48" s="83" t="s">
        <v>171</v>
      </c>
      <c r="D48" s="60" t="s">
        <v>145</v>
      </c>
      <c r="E48" s="57">
        <f t="shared" si="3"/>
        <v>0</v>
      </c>
      <c r="F48" s="57"/>
      <c r="G48" s="57"/>
      <c r="H48" s="57"/>
      <c r="I48" s="57"/>
      <c r="J48" s="57">
        <f t="shared" si="4"/>
        <v>0</v>
      </c>
      <c r="K48" s="57"/>
      <c r="L48" s="57"/>
      <c r="M48" s="57"/>
      <c r="N48" s="57"/>
      <c r="O48" s="57"/>
      <c r="P48" s="57">
        <f t="shared" si="5"/>
        <v>0</v>
      </c>
    </row>
    <row r="49" spans="1:16" s="20" customFormat="1" ht="33.75" customHeight="1" hidden="1">
      <c r="A49" s="82"/>
      <c r="B49" s="66" t="s">
        <v>146</v>
      </c>
      <c r="C49" s="83"/>
      <c r="D49" s="67" t="s">
        <v>147</v>
      </c>
      <c r="E49" s="57">
        <f t="shared" si="3"/>
        <v>0</v>
      </c>
      <c r="F49" s="57"/>
      <c r="G49" s="57"/>
      <c r="H49" s="57"/>
      <c r="I49" s="57"/>
      <c r="J49" s="57">
        <f t="shared" si="4"/>
        <v>0</v>
      </c>
      <c r="K49" s="57"/>
      <c r="L49" s="57"/>
      <c r="M49" s="57"/>
      <c r="N49" s="57"/>
      <c r="O49" s="57"/>
      <c r="P49" s="57">
        <f t="shared" si="5"/>
        <v>0</v>
      </c>
    </row>
    <row r="50" spans="1:16" s="20" customFormat="1" ht="33.75" customHeight="1" hidden="1">
      <c r="A50" s="82"/>
      <c r="B50" s="66" t="s">
        <v>148</v>
      </c>
      <c r="C50" s="83"/>
      <c r="D50" s="67" t="s">
        <v>149</v>
      </c>
      <c r="E50" s="57">
        <f t="shared" si="3"/>
        <v>0</v>
      </c>
      <c r="F50" s="57"/>
      <c r="G50" s="57"/>
      <c r="H50" s="57"/>
      <c r="I50" s="57"/>
      <c r="J50" s="57">
        <f t="shared" si="4"/>
        <v>0</v>
      </c>
      <c r="K50" s="57"/>
      <c r="L50" s="57"/>
      <c r="M50" s="57"/>
      <c r="N50" s="57"/>
      <c r="O50" s="57"/>
      <c r="P50" s="57">
        <f t="shared" si="5"/>
        <v>0</v>
      </c>
    </row>
    <row r="51" spans="1:16" s="20" customFormat="1" ht="33.75" customHeight="1">
      <c r="A51" s="82"/>
      <c r="B51" s="55" t="s">
        <v>152</v>
      </c>
      <c r="C51" s="83"/>
      <c r="D51" s="79" t="s">
        <v>153</v>
      </c>
      <c r="E51" s="57">
        <f>E52</f>
        <v>1415380</v>
      </c>
      <c r="F51" s="57">
        <f aca="true" t="shared" si="12" ref="F51:P52">F52</f>
        <v>1415380</v>
      </c>
      <c r="G51" s="57">
        <f t="shared" si="12"/>
        <v>801972</v>
      </c>
      <c r="H51" s="57">
        <f t="shared" si="12"/>
        <v>154864</v>
      </c>
      <c r="I51" s="57">
        <f t="shared" si="12"/>
        <v>0</v>
      </c>
      <c r="J51" s="57">
        <f t="shared" si="12"/>
        <v>2946</v>
      </c>
      <c r="K51" s="57">
        <f t="shared" si="12"/>
        <v>2946</v>
      </c>
      <c r="L51" s="57">
        <f t="shared" si="12"/>
        <v>0</v>
      </c>
      <c r="M51" s="57">
        <f t="shared" si="12"/>
        <v>0</v>
      </c>
      <c r="N51" s="57">
        <f t="shared" si="12"/>
        <v>0</v>
      </c>
      <c r="O51" s="57">
        <f t="shared" si="12"/>
        <v>0</v>
      </c>
      <c r="P51" s="57">
        <f t="shared" si="12"/>
        <v>1418326</v>
      </c>
    </row>
    <row r="52" spans="1:16" s="20" customFormat="1" ht="33.75" customHeight="1">
      <c r="A52" s="82"/>
      <c r="B52" s="58" t="s">
        <v>106</v>
      </c>
      <c r="C52" s="83"/>
      <c r="D52" s="59" t="s">
        <v>107</v>
      </c>
      <c r="E52" s="57">
        <f>E53</f>
        <v>1415380</v>
      </c>
      <c r="F52" s="57">
        <f t="shared" si="12"/>
        <v>1415380</v>
      </c>
      <c r="G52" s="57">
        <f t="shared" si="12"/>
        <v>801972</v>
      </c>
      <c r="H52" s="57">
        <f t="shared" si="12"/>
        <v>154864</v>
      </c>
      <c r="I52" s="57">
        <f t="shared" si="12"/>
        <v>0</v>
      </c>
      <c r="J52" s="57">
        <f t="shared" si="12"/>
        <v>2946</v>
      </c>
      <c r="K52" s="57">
        <f t="shared" si="12"/>
        <v>2946</v>
      </c>
      <c r="L52" s="57">
        <f t="shared" si="12"/>
        <v>0</v>
      </c>
      <c r="M52" s="57">
        <f t="shared" si="12"/>
        <v>0</v>
      </c>
      <c r="N52" s="57">
        <f t="shared" si="12"/>
        <v>0</v>
      </c>
      <c r="O52" s="57">
        <f t="shared" si="12"/>
        <v>0</v>
      </c>
      <c r="P52" s="57">
        <f t="shared" si="12"/>
        <v>1418326</v>
      </c>
    </row>
    <row r="53" spans="1:16" s="20" customFormat="1" ht="33.75" customHeight="1">
      <c r="A53" s="82"/>
      <c r="B53" s="55" t="s">
        <v>154</v>
      </c>
      <c r="C53" s="83" t="s">
        <v>167</v>
      </c>
      <c r="D53" s="60" t="s">
        <v>155</v>
      </c>
      <c r="E53" s="57">
        <f t="shared" si="3"/>
        <v>1415380</v>
      </c>
      <c r="F53" s="57">
        <v>1415380</v>
      </c>
      <c r="G53" s="57">
        <v>801972</v>
      </c>
      <c r="H53" s="57">
        <v>154864</v>
      </c>
      <c r="I53" s="57"/>
      <c r="J53" s="57">
        <f t="shared" si="4"/>
        <v>2946</v>
      </c>
      <c r="K53" s="57">
        <v>2946</v>
      </c>
      <c r="L53" s="57"/>
      <c r="M53" s="57"/>
      <c r="N53" s="57"/>
      <c r="O53" s="57"/>
      <c r="P53" s="57">
        <f t="shared" si="5"/>
        <v>1418326</v>
      </c>
    </row>
    <row r="54" spans="1:16" s="20" customFormat="1" ht="33.75" customHeight="1">
      <c r="A54" s="82"/>
      <c r="B54" s="80"/>
      <c r="C54" s="83"/>
      <c r="D54" s="84" t="s">
        <v>156</v>
      </c>
      <c r="E54" s="57">
        <f>E16+E32+E51</f>
        <v>16563915</v>
      </c>
      <c r="F54" s="57">
        <f aca="true" t="shared" si="13" ref="F54:P54">F16+F32+F51</f>
        <v>16563915</v>
      </c>
      <c r="G54" s="57">
        <f t="shared" si="13"/>
        <v>9878725</v>
      </c>
      <c r="H54" s="57">
        <f t="shared" si="13"/>
        <v>1007398</v>
      </c>
      <c r="I54" s="57">
        <f t="shared" si="13"/>
        <v>0</v>
      </c>
      <c r="J54" s="57">
        <f t="shared" si="13"/>
        <v>113555</v>
      </c>
      <c r="K54" s="57">
        <f t="shared" si="13"/>
        <v>113555</v>
      </c>
      <c r="L54" s="57">
        <f t="shared" si="13"/>
        <v>76850</v>
      </c>
      <c r="M54" s="57">
        <f t="shared" si="13"/>
        <v>4882</v>
      </c>
      <c r="N54" s="57">
        <f t="shared" si="13"/>
        <v>0</v>
      </c>
      <c r="O54" s="57">
        <f t="shared" si="13"/>
        <v>0</v>
      </c>
      <c r="P54" s="57">
        <f t="shared" si="13"/>
        <v>16677470</v>
      </c>
    </row>
    <row r="56" spans="1:15" s="22" customFormat="1" ht="64.5" customHeight="1">
      <c r="A56" s="22" t="s">
        <v>195</v>
      </c>
      <c r="C56" s="104"/>
      <c r="O56" s="22" t="s">
        <v>69</v>
      </c>
    </row>
  </sheetData>
  <sheetProtection/>
  <mergeCells count="18">
    <mergeCell ref="J12:O12"/>
    <mergeCell ref="P12:P14"/>
    <mergeCell ref="F13:F14"/>
    <mergeCell ref="G13:H13"/>
    <mergeCell ref="J13:J14"/>
    <mergeCell ref="K13:K14"/>
    <mergeCell ref="L13:M13"/>
    <mergeCell ref="N13:N14"/>
    <mergeCell ref="A12:A14"/>
    <mergeCell ref="B12:B14"/>
    <mergeCell ref="C12:C14"/>
    <mergeCell ref="N2:Q2"/>
    <mergeCell ref="N4:P4"/>
    <mergeCell ref="C9:O9"/>
    <mergeCell ref="E13:E14"/>
    <mergeCell ref="I13:I14"/>
    <mergeCell ref="D12:D14"/>
    <mergeCell ref="E12:I12"/>
  </mergeCells>
  <printOptions/>
  <pageMargins left="0.7874015748031497" right="0.7874015748031497" top="1.1811023622047245" bottom="0.3937007874015748" header="0.5118110236220472" footer="0.5118110236220472"/>
  <pageSetup horizontalDpi="600" verticalDpi="600" orientation="landscape" paperSize="9" scale="40" r:id="rId1"/>
  <headerFooter alignWithMargins="0">
    <oddHeader>&amp;C&amp;"Bookman Old Style,обычный"&amp;18 2</oddHeader>
  </headerFooter>
</worksheet>
</file>

<file path=xl/worksheets/sheet3.xml><?xml version="1.0" encoding="utf-8"?>
<worksheet xmlns="http://schemas.openxmlformats.org/spreadsheetml/2006/main" xmlns:r="http://schemas.openxmlformats.org/officeDocument/2006/relationships">
  <dimension ref="A1:H39"/>
  <sheetViews>
    <sheetView tabSelected="1" view="pageBreakPreview" zoomScale="60" zoomScaleNormal="75" zoomScalePageLayoutView="0" workbookViewId="0" topLeftCell="A1">
      <selection activeCell="F7" sqref="F7"/>
    </sheetView>
  </sheetViews>
  <sheetFormatPr defaultColWidth="9.00390625" defaultRowHeight="12.75"/>
  <cols>
    <col min="1" max="1" width="17.25390625" style="21" customWidth="1"/>
    <col min="2" max="2" width="17.75390625" style="21" customWidth="1"/>
    <col min="3" max="3" width="20.00390625" style="21" customWidth="1"/>
    <col min="4" max="4" width="66.125" style="21" customWidth="1"/>
    <col min="5" max="5" width="83.75390625" style="21" customWidth="1"/>
    <col min="6" max="6" width="18.625" style="21" customWidth="1"/>
    <col min="7" max="7" width="16.00390625" style="21" customWidth="1"/>
    <col min="8" max="8" width="16.875" style="21" customWidth="1"/>
    <col min="9" max="16384" width="9.125" style="21" customWidth="1"/>
  </cols>
  <sheetData>
    <row r="1" spans="6:8" ht="20.25">
      <c r="F1" s="105" t="s">
        <v>189</v>
      </c>
      <c r="H1" s="103"/>
    </row>
    <row r="2" spans="5:8" ht="20.25">
      <c r="E2" s="54"/>
      <c r="F2" s="122" t="s">
        <v>192</v>
      </c>
      <c r="G2" s="122"/>
      <c r="H2" s="122"/>
    </row>
    <row r="3" spans="6:8" ht="20.25">
      <c r="F3" s="105" t="s">
        <v>193</v>
      </c>
      <c r="H3" s="105"/>
    </row>
    <row r="4" spans="7:8" ht="20.25" hidden="1">
      <c r="G4" s="102" t="s">
        <v>74</v>
      </c>
      <c r="H4" s="102"/>
    </row>
    <row r="5" spans="7:8" ht="20.25" hidden="1">
      <c r="G5" s="102" t="s">
        <v>75</v>
      </c>
      <c r="H5" s="102"/>
    </row>
    <row r="6" spans="6:8" ht="20.25">
      <c r="F6" s="106" t="s">
        <v>198</v>
      </c>
      <c r="H6" s="106"/>
    </row>
    <row r="7" spans="7:8" ht="20.25">
      <c r="G7" s="106"/>
      <c r="H7" s="106"/>
    </row>
    <row r="8" spans="1:8" s="85" customFormat="1" ht="28.5" customHeight="1">
      <c r="A8" s="118" t="s">
        <v>176</v>
      </c>
      <c r="B8" s="121"/>
      <c r="C8" s="121"/>
      <c r="D8" s="121"/>
      <c r="E8" s="121"/>
      <c r="F8" s="121"/>
      <c r="G8" s="121"/>
      <c r="H8" s="121"/>
    </row>
    <row r="9" spans="1:8" s="85" customFormat="1" ht="30.75" customHeight="1">
      <c r="A9" s="120" t="s">
        <v>190</v>
      </c>
      <c r="B9" s="120"/>
      <c r="C9" s="120"/>
      <c r="D9" s="120"/>
      <c r="E9" s="120"/>
      <c r="F9" s="120"/>
      <c r="G9" s="120"/>
      <c r="H9" s="120"/>
    </row>
    <row r="10" spans="1:8" s="85" customFormat="1" ht="18" customHeight="1">
      <c r="A10" s="90"/>
      <c r="B10" s="86"/>
      <c r="C10" s="86"/>
      <c r="D10" s="86"/>
      <c r="E10" s="87"/>
      <c r="F10" s="87"/>
      <c r="G10" s="91"/>
      <c r="H10" s="88" t="s">
        <v>76</v>
      </c>
    </row>
    <row r="11" spans="1:8" ht="105">
      <c r="A11" s="92" t="s">
        <v>159</v>
      </c>
      <c r="B11" s="92" t="s">
        <v>157</v>
      </c>
      <c r="C11" s="92" t="s">
        <v>158</v>
      </c>
      <c r="D11" s="93" t="s">
        <v>173</v>
      </c>
      <c r="E11" s="89" t="s">
        <v>174</v>
      </c>
      <c r="F11" s="81" t="s">
        <v>2</v>
      </c>
      <c r="G11" s="89" t="s">
        <v>3</v>
      </c>
      <c r="H11" s="89" t="s">
        <v>175</v>
      </c>
    </row>
    <row r="12" spans="1:8" ht="45" customHeight="1">
      <c r="A12" s="98"/>
      <c r="B12" s="55" t="s">
        <v>84</v>
      </c>
      <c r="C12" s="40"/>
      <c r="D12" s="41" t="s">
        <v>85</v>
      </c>
      <c r="E12" s="42" t="s">
        <v>179</v>
      </c>
      <c r="F12" s="101">
        <f>F13</f>
        <v>235930</v>
      </c>
      <c r="G12" s="101">
        <f>G13</f>
        <v>0</v>
      </c>
      <c r="H12" s="101">
        <f>F12+G12</f>
        <v>235930</v>
      </c>
    </row>
    <row r="13" spans="1:8" ht="39" customHeight="1">
      <c r="A13" s="98"/>
      <c r="B13" s="55" t="s">
        <v>92</v>
      </c>
      <c r="C13" s="40">
        <v>1090</v>
      </c>
      <c r="D13" s="41" t="s">
        <v>93</v>
      </c>
      <c r="E13" s="82"/>
      <c r="F13" s="101">
        <v>235930</v>
      </c>
      <c r="G13" s="101"/>
      <c r="H13" s="101">
        <f aca="true" t="shared" si="0" ref="H13:H37">F13+G13</f>
        <v>235930</v>
      </c>
    </row>
    <row r="14" spans="1:8" ht="48" customHeight="1">
      <c r="A14" s="98"/>
      <c r="B14" s="68" t="s">
        <v>116</v>
      </c>
      <c r="C14" s="40"/>
      <c r="D14" s="94" t="s">
        <v>117</v>
      </c>
      <c r="E14" s="42" t="s">
        <v>180</v>
      </c>
      <c r="F14" s="101">
        <f>F15</f>
        <v>115280</v>
      </c>
      <c r="G14" s="101">
        <f>G15</f>
        <v>0</v>
      </c>
      <c r="H14" s="101">
        <f t="shared" si="0"/>
        <v>115280</v>
      </c>
    </row>
    <row r="15" spans="1:8" ht="30.75" customHeight="1">
      <c r="A15" s="98"/>
      <c r="B15" s="55" t="s">
        <v>92</v>
      </c>
      <c r="C15" s="40">
        <v>1090</v>
      </c>
      <c r="D15" s="41" t="s">
        <v>93</v>
      </c>
      <c r="E15" s="82"/>
      <c r="F15" s="101">
        <v>115280</v>
      </c>
      <c r="G15" s="101"/>
      <c r="H15" s="101">
        <f t="shared" si="0"/>
        <v>115280</v>
      </c>
    </row>
    <row r="16" spans="1:8" ht="65.25" customHeight="1">
      <c r="A16" s="98"/>
      <c r="B16" s="55" t="s">
        <v>84</v>
      </c>
      <c r="C16" s="40"/>
      <c r="D16" s="41" t="s">
        <v>85</v>
      </c>
      <c r="E16" s="42" t="s">
        <v>181</v>
      </c>
      <c r="F16" s="101">
        <f>F17</f>
        <v>10700</v>
      </c>
      <c r="G16" s="101">
        <f>G17</f>
        <v>0</v>
      </c>
      <c r="H16" s="101">
        <f t="shared" si="0"/>
        <v>10700</v>
      </c>
    </row>
    <row r="17" spans="1:8" ht="24.75" customHeight="1">
      <c r="A17" s="98"/>
      <c r="B17" s="55" t="s">
        <v>94</v>
      </c>
      <c r="C17" s="40">
        <v>1040</v>
      </c>
      <c r="D17" s="41" t="s">
        <v>95</v>
      </c>
      <c r="E17" s="98"/>
      <c r="F17" s="101">
        <v>10700</v>
      </c>
      <c r="G17" s="101"/>
      <c r="H17" s="101">
        <f t="shared" si="0"/>
        <v>10700</v>
      </c>
    </row>
    <row r="18" spans="1:8" ht="44.25" customHeight="1">
      <c r="A18" s="98"/>
      <c r="B18" s="55" t="s">
        <v>84</v>
      </c>
      <c r="C18" s="40"/>
      <c r="D18" s="41" t="s">
        <v>85</v>
      </c>
      <c r="E18" s="42" t="s">
        <v>186</v>
      </c>
      <c r="F18" s="101">
        <f>F19+F20+F21+F22</f>
        <v>19300</v>
      </c>
      <c r="G18" s="101">
        <f>G19+G20+G21+G22</f>
        <v>0</v>
      </c>
      <c r="H18" s="101">
        <f t="shared" si="0"/>
        <v>19300</v>
      </c>
    </row>
    <row r="19" spans="1:8" ht="24" customHeight="1">
      <c r="A19" s="98"/>
      <c r="B19" s="55" t="s">
        <v>94</v>
      </c>
      <c r="C19" s="40">
        <v>1040</v>
      </c>
      <c r="D19" s="41" t="s">
        <v>95</v>
      </c>
      <c r="E19" s="82"/>
      <c r="F19" s="101">
        <v>10000</v>
      </c>
      <c r="G19" s="101"/>
      <c r="H19" s="101">
        <f t="shared" si="0"/>
        <v>10000</v>
      </c>
    </row>
    <row r="20" spans="1:8" ht="34.5" customHeight="1">
      <c r="A20" s="98"/>
      <c r="B20" s="55" t="s">
        <v>96</v>
      </c>
      <c r="C20" s="40">
        <v>1040</v>
      </c>
      <c r="D20" s="41" t="s">
        <v>97</v>
      </c>
      <c r="E20" s="82"/>
      <c r="F20" s="101">
        <v>2500</v>
      </c>
      <c r="G20" s="101"/>
      <c r="H20" s="101">
        <f t="shared" si="0"/>
        <v>2500</v>
      </c>
    </row>
    <row r="21" spans="1:8" ht="56.25" customHeight="1">
      <c r="A21" s="98"/>
      <c r="B21" s="55" t="s">
        <v>98</v>
      </c>
      <c r="C21" s="40">
        <v>1040</v>
      </c>
      <c r="D21" s="41" t="s">
        <v>99</v>
      </c>
      <c r="F21" s="101">
        <v>200</v>
      </c>
      <c r="G21" s="101"/>
      <c r="H21" s="101">
        <f t="shared" si="0"/>
        <v>200</v>
      </c>
    </row>
    <row r="22" spans="1:8" ht="42.75" customHeight="1">
      <c r="A22" s="98"/>
      <c r="B22" s="55" t="s">
        <v>100</v>
      </c>
      <c r="C22" s="40">
        <v>1040</v>
      </c>
      <c r="D22" s="41" t="s">
        <v>101</v>
      </c>
      <c r="E22" s="82"/>
      <c r="F22" s="101">
        <v>6600</v>
      </c>
      <c r="G22" s="101"/>
      <c r="H22" s="101">
        <f t="shared" si="0"/>
        <v>6600</v>
      </c>
    </row>
    <row r="23" spans="1:8" ht="54.75" customHeight="1">
      <c r="A23" s="98"/>
      <c r="B23" s="55" t="s">
        <v>84</v>
      </c>
      <c r="C23" s="40"/>
      <c r="D23" s="41" t="s">
        <v>85</v>
      </c>
      <c r="E23" s="42" t="s">
        <v>182</v>
      </c>
      <c r="F23" s="101">
        <f>F24</f>
        <v>37000</v>
      </c>
      <c r="G23" s="101">
        <f>G24</f>
        <v>0</v>
      </c>
      <c r="H23" s="101">
        <f>F23+G23</f>
        <v>37000</v>
      </c>
    </row>
    <row r="24" spans="1:8" ht="38.25" customHeight="1">
      <c r="A24" s="98"/>
      <c r="B24" s="63" t="s">
        <v>104</v>
      </c>
      <c r="C24" s="40">
        <v>822</v>
      </c>
      <c r="D24" s="95" t="s">
        <v>105</v>
      </c>
      <c r="E24" s="42"/>
      <c r="F24" s="101">
        <v>37000</v>
      </c>
      <c r="G24" s="101"/>
      <c r="H24" s="101">
        <f t="shared" si="0"/>
        <v>37000</v>
      </c>
    </row>
    <row r="25" spans="1:8" ht="58.5" customHeight="1">
      <c r="A25" s="98"/>
      <c r="B25" s="55" t="s">
        <v>84</v>
      </c>
      <c r="C25" s="40"/>
      <c r="D25" s="41" t="s">
        <v>85</v>
      </c>
      <c r="E25" s="42" t="s">
        <v>184</v>
      </c>
      <c r="F25" s="101">
        <f>F26</f>
        <v>16100</v>
      </c>
      <c r="G25" s="101">
        <f>G26</f>
        <v>0</v>
      </c>
      <c r="H25" s="101">
        <f t="shared" si="0"/>
        <v>16100</v>
      </c>
    </row>
    <row r="26" spans="1:8" ht="36" customHeight="1">
      <c r="A26" s="98"/>
      <c r="B26" s="55" t="s">
        <v>108</v>
      </c>
      <c r="C26" s="40">
        <v>810</v>
      </c>
      <c r="D26" s="95" t="s">
        <v>109</v>
      </c>
      <c r="E26" s="41"/>
      <c r="F26" s="101">
        <v>16100</v>
      </c>
      <c r="G26" s="101"/>
      <c r="H26" s="101">
        <f t="shared" si="0"/>
        <v>16100</v>
      </c>
    </row>
    <row r="27" spans="1:8" ht="59.25" customHeight="1">
      <c r="A27" s="98"/>
      <c r="B27" s="55" t="s">
        <v>84</v>
      </c>
      <c r="C27" s="40"/>
      <c r="D27" s="41" t="s">
        <v>85</v>
      </c>
      <c r="E27" s="99" t="s">
        <v>183</v>
      </c>
      <c r="F27" s="101">
        <f>F28</f>
        <v>1000</v>
      </c>
      <c r="G27" s="101">
        <f>G28</f>
        <v>0</v>
      </c>
      <c r="H27" s="101">
        <f t="shared" si="0"/>
        <v>1000</v>
      </c>
    </row>
    <row r="28" spans="1:8" ht="24" customHeight="1">
      <c r="A28" s="98"/>
      <c r="B28" s="55" t="s">
        <v>114</v>
      </c>
      <c r="C28" s="40">
        <v>133</v>
      </c>
      <c r="D28" s="10" t="s">
        <v>115</v>
      </c>
      <c r="F28" s="101">
        <v>1000</v>
      </c>
      <c r="G28" s="101"/>
      <c r="H28" s="101">
        <f t="shared" si="0"/>
        <v>1000</v>
      </c>
    </row>
    <row r="29" spans="1:8" ht="17.25" hidden="1">
      <c r="A29" s="98"/>
      <c r="B29" s="55" t="s">
        <v>84</v>
      </c>
      <c r="C29" s="40"/>
      <c r="D29" s="41" t="s">
        <v>85</v>
      </c>
      <c r="E29" s="82"/>
      <c r="F29" s="101"/>
      <c r="G29" s="101"/>
      <c r="H29" s="101">
        <f t="shared" si="0"/>
        <v>0</v>
      </c>
    </row>
    <row r="30" spans="1:8" ht="49.5" hidden="1">
      <c r="A30" s="98"/>
      <c r="B30" s="55" t="s">
        <v>88</v>
      </c>
      <c r="C30" s="40"/>
      <c r="D30" s="10" t="s">
        <v>89</v>
      </c>
      <c r="E30" s="42" t="s">
        <v>178</v>
      </c>
      <c r="F30" s="101"/>
      <c r="G30" s="101"/>
      <c r="H30" s="101">
        <f t="shared" si="0"/>
        <v>0</v>
      </c>
    </row>
    <row r="31" spans="1:8" ht="51.75" customHeight="1" hidden="1">
      <c r="A31" s="98"/>
      <c r="B31" s="68" t="s">
        <v>116</v>
      </c>
      <c r="C31" s="40"/>
      <c r="D31" s="96" t="s">
        <v>117</v>
      </c>
      <c r="E31" s="100" t="s">
        <v>185</v>
      </c>
      <c r="F31" s="101">
        <f>F32</f>
        <v>0</v>
      </c>
      <c r="G31" s="101">
        <f>G32</f>
        <v>0</v>
      </c>
      <c r="H31" s="101">
        <f t="shared" si="0"/>
        <v>0</v>
      </c>
    </row>
    <row r="32" spans="1:8" ht="250.5" customHeight="1" hidden="1">
      <c r="A32" s="98"/>
      <c r="B32" s="76" t="s">
        <v>122</v>
      </c>
      <c r="C32" s="40">
        <v>1030</v>
      </c>
      <c r="D32" s="70" t="s">
        <v>123</v>
      </c>
      <c r="F32" s="101"/>
      <c r="G32" s="101"/>
      <c r="H32" s="101">
        <f t="shared" si="0"/>
        <v>0</v>
      </c>
    </row>
    <row r="33" spans="1:8" ht="33" hidden="1">
      <c r="A33" s="98"/>
      <c r="B33" s="55" t="s">
        <v>140</v>
      </c>
      <c r="C33" s="98"/>
      <c r="D33" s="10" t="s">
        <v>141</v>
      </c>
      <c r="E33" s="98"/>
      <c r="F33" s="101"/>
      <c r="G33" s="101"/>
      <c r="H33" s="101">
        <f t="shared" si="0"/>
        <v>0</v>
      </c>
    </row>
    <row r="34" spans="1:8" ht="16.5" hidden="1">
      <c r="A34" s="98"/>
      <c r="B34" s="55" t="s">
        <v>150</v>
      </c>
      <c r="C34" s="98"/>
      <c r="D34" s="10" t="s">
        <v>151</v>
      </c>
      <c r="E34" s="98"/>
      <c r="F34" s="101"/>
      <c r="G34" s="101"/>
      <c r="H34" s="101">
        <f t="shared" si="0"/>
        <v>0</v>
      </c>
    </row>
    <row r="35" spans="1:8" ht="33" hidden="1">
      <c r="A35" s="98"/>
      <c r="B35" s="55" t="s">
        <v>152</v>
      </c>
      <c r="C35" s="98"/>
      <c r="D35" s="79" t="s">
        <v>153</v>
      </c>
      <c r="E35" s="98"/>
      <c r="F35" s="101"/>
      <c r="G35" s="101"/>
      <c r="H35" s="101">
        <f t="shared" si="0"/>
        <v>0</v>
      </c>
    </row>
    <row r="36" spans="1:8" ht="33" hidden="1">
      <c r="A36" s="98"/>
      <c r="B36" s="55" t="s">
        <v>154</v>
      </c>
      <c r="C36" s="98"/>
      <c r="D36" s="10" t="s">
        <v>155</v>
      </c>
      <c r="E36" s="98"/>
      <c r="F36" s="101"/>
      <c r="G36" s="101"/>
      <c r="H36" s="101">
        <f t="shared" si="0"/>
        <v>0</v>
      </c>
    </row>
    <row r="37" spans="1:8" ht="17.25">
      <c r="A37" s="98"/>
      <c r="B37" s="82"/>
      <c r="C37" s="98"/>
      <c r="D37" s="97" t="s">
        <v>177</v>
      </c>
      <c r="E37" s="98"/>
      <c r="F37" s="101">
        <f>F12+F14+F16+F23+F25+F27+F31</f>
        <v>416010</v>
      </c>
      <c r="G37" s="101">
        <f>G12+G14+G16+G23+G25+G27+G31</f>
        <v>0</v>
      </c>
      <c r="H37" s="101">
        <f t="shared" si="0"/>
        <v>416010</v>
      </c>
    </row>
    <row r="39" spans="1:7" s="22" customFormat="1" ht="23.25" customHeight="1">
      <c r="A39" s="22" t="s">
        <v>195</v>
      </c>
      <c r="C39" s="104"/>
      <c r="G39" s="22" t="s">
        <v>69</v>
      </c>
    </row>
  </sheetData>
  <sheetProtection/>
  <mergeCells count="3">
    <mergeCell ref="A9:H9"/>
    <mergeCell ref="A8:H8"/>
    <mergeCell ref="F2:H2"/>
  </mergeCells>
  <printOptions/>
  <pageMargins left="1.1811023622047245" right="0.7874015748031497" top="1.1811023622047245" bottom="0.3937007874015748" header="0.5118110236220472" footer="0.5118110236220472"/>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Admin</cp:lastModifiedBy>
  <cp:lastPrinted>2014-12-29T15:21:57Z</cp:lastPrinted>
  <dcterms:created xsi:type="dcterms:W3CDTF">2014-12-27T12:45:40Z</dcterms:created>
  <dcterms:modified xsi:type="dcterms:W3CDTF">2015-01-12T11:52:26Z</dcterms:modified>
  <cp:category/>
  <cp:version/>
  <cp:contentType/>
  <cp:contentStatus/>
</cp:coreProperties>
</file>