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Рішення виконкому 429-431\Рішення виконкому Бюджет 2019\"/>
    </mc:Choice>
  </mc:AlternateContent>
  <bookViews>
    <workbookView xWindow="360" yWindow="135" windowWidth="20730" windowHeight="11760"/>
  </bookViews>
  <sheets>
    <sheet name="Додаток 1" sheetId="1" r:id="rId1"/>
    <sheet name="Додаток 2" sheetId="4" r:id="rId2"/>
    <sheet name="Додаток 3" sheetId="5" r:id="rId3"/>
  </sheets>
  <definedNames>
    <definedName name="_xlnm.Print_Titles" localSheetId="1">'Додаток 2'!$10:$13</definedName>
    <definedName name="_xlnm.Print_Titles" localSheetId="2">'Додаток 3'!$9:$10</definedName>
    <definedName name="_xlnm.Print_Area" localSheetId="0">'Додаток 1'!$A$1:$F$61</definedName>
    <definedName name="_xlnm.Print_Area" localSheetId="1">'Додаток 2'!$A$1:$P$57</definedName>
    <definedName name="_xlnm.Print_Area" localSheetId="2">'Додаток 3'!$A$1:$J$41</definedName>
  </definedNames>
  <calcPr calcId="162913"/>
</workbook>
</file>

<file path=xl/calcChain.xml><?xml version="1.0" encoding="utf-8"?>
<calcChain xmlns="http://schemas.openxmlformats.org/spreadsheetml/2006/main">
  <c r="I39" i="5" l="1"/>
  <c r="I38" i="5"/>
  <c r="G38" i="5"/>
  <c r="I37" i="5"/>
  <c r="H37" i="5"/>
  <c r="G37" i="5" s="1"/>
  <c r="J36" i="5"/>
  <c r="I36" i="5"/>
  <c r="H36" i="5"/>
  <c r="G36" i="5" s="1"/>
  <c r="J35" i="5"/>
  <c r="I35" i="5"/>
  <c r="H35" i="5"/>
  <c r="G35" i="5" s="1"/>
  <c r="I34" i="5"/>
  <c r="G34" i="5" s="1"/>
  <c r="J33" i="5"/>
  <c r="H33" i="5"/>
  <c r="J32" i="5"/>
  <c r="H32" i="5"/>
  <c r="I31" i="5"/>
  <c r="G31" i="5" s="1"/>
  <c r="J30" i="5"/>
  <c r="H30" i="5"/>
  <c r="J29" i="5"/>
  <c r="H29" i="5"/>
  <c r="I28" i="5"/>
  <c r="G28" i="5" s="1"/>
  <c r="I27" i="5"/>
  <c r="G27" i="5" s="1"/>
  <c r="I26" i="5"/>
  <c r="G26" i="5" s="1"/>
  <c r="I25" i="5"/>
  <c r="G25" i="5" s="1"/>
  <c r="I24" i="5"/>
  <c r="H24" i="5"/>
  <c r="G24" i="5"/>
  <c r="J23" i="5"/>
  <c r="I23" i="5"/>
  <c r="H23" i="5"/>
  <c r="G23" i="5"/>
  <c r="I22" i="5"/>
  <c r="G22" i="5"/>
  <c r="I21" i="5"/>
  <c r="H21" i="5"/>
  <c r="G21" i="5" s="1"/>
  <c r="I20" i="5"/>
  <c r="I19" i="5"/>
  <c r="G19" i="5"/>
  <c r="J18" i="5"/>
  <c r="I18" i="5"/>
  <c r="H18" i="5"/>
  <c r="G18" i="5"/>
  <c r="J17" i="5"/>
  <c r="I17" i="5"/>
  <c r="H17" i="5"/>
  <c r="G17" i="5"/>
  <c r="I16" i="5"/>
  <c r="G16" i="5"/>
  <c r="I15" i="5"/>
  <c r="G15" i="5"/>
  <c r="I14" i="5"/>
  <c r="H14" i="5"/>
  <c r="G14" i="5" s="1"/>
  <c r="I13" i="5"/>
  <c r="J12" i="5"/>
  <c r="I12" i="5"/>
  <c r="J53" i="4"/>
  <c r="E53" i="4"/>
  <c r="P53" i="4" s="1"/>
  <c r="J52" i="4"/>
  <c r="E52" i="4"/>
  <c r="P52" i="4" s="1"/>
  <c r="J51" i="4"/>
  <c r="E51" i="4"/>
  <c r="P51" i="4" s="1"/>
  <c r="J50" i="4"/>
  <c r="E50" i="4"/>
  <c r="P50" i="4" s="1"/>
  <c r="J49" i="4"/>
  <c r="E49" i="4"/>
  <c r="P49" i="4" s="1"/>
  <c r="J48" i="4"/>
  <c r="E48" i="4"/>
  <c r="P48" i="4" s="1"/>
  <c r="J47" i="4"/>
  <c r="E47" i="4"/>
  <c r="P47" i="4" s="1"/>
  <c r="J46" i="4"/>
  <c r="E46" i="4"/>
  <c r="P46" i="4" s="1"/>
  <c r="J45" i="4"/>
  <c r="E45" i="4"/>
  <c r="P45" i="4" s="1"/>
  <c r="J44" i="4"/>
  <c r="E44" i="4"/>
  <c r="P44" i="4" s="1"/>
  <c r="J43" i="4"/>
  <c r="E43" i="4"/>
  <c r="P43" i="4" s="1"/>
  <c r="J42" i="4"/>
  <c r="E42" i="4"/>
  <c r="P42" i="4" s="1"/>
  <c r="J41" i="4"/>
  <c r="E41" i="4"/>
  <c r="P41" i="4" s="1"/>
  <c r="J40" i="4"/>
  <c r="E40" i="4"/>
  <c r="P40" i="4" s="1"/>
  <c r="J39" i="4"/>
  <c r="E39" i="4"/>
  <c r="P39" i="4" s="1"/>
  <c r="J38" i="4"/>
  <c r="E38" i="4"/>
  <c r="P38" i="4" s="1"/>
  <c r="J37" i="4"/>
  <c r="E37" i="4"/>
  <c r="P37" i="4" s="1"/>
  <c r="J36" i="4"/>
  <c r="E36" i="4"/>
  <c r="P36" i="4" s="1"/>
  <c r="J35" i="4"/>
  <c r="E35" i="4"/>
  <c r="P35" i="4" s="1"/>
  <c r="J34" i="4"/>
  <c r="E34" i="4"/>
  <c r="P34" i="4" s="1"/>
  <c r="Q33" i="4"/>
  <c r="O33" i="4"/>
  <c r="J33" i="4" s="1"/>
  <c r="N33" i="4"/>
  <c r="M33" i="4"/>
  <c r="L33" i="4"/>
  <c r="K33" i="4"/>
  <c r="I33" i="4"/>
  <c r="H33" i="4"/>
  <c r="G33" i="4"/>
  <c r="F33" i="4"/>
  <c r="E33" i="4"/>
  <c r="O32" i="4"/>
  <c r="J32" i="4" s="1"/>
  <c r="N32" i="4"/>
  <c r="M32" i="4"/>
  <c r="L32" i="4"/>
  <c r="K32" i="4"/>
  <c r="I32" i="4"/>
  <c r="H32" i="4"/>
  <c r="G32" i="4"/>
  <c r="F32" i="4"/>
  <c r="E32" i="4"/>
  <c r="J31" i="4"/>
  <c r="E31" i="4"/>
  <c r="P31" i="4" s="1"/>
  <c r="J30" i="4"/>
  <c r="E30" i="4"/>
  <c r="P30" i="4" s="1"/>
  <c r="J29" i="4"/>
  <c r="F29" i="4"/>
  <c r="E29" i="4"/>
  <c r="P29" i="4" s="1"/>
  <c r="J28" i="4"/>
  <c r="E28" i="4"/>
  <c r="P28" i="4" s="1"/>
  <c r="J27" i="4"/>
  <c r="E27" i="4"/>
  <c r="P27" i="4" s="1"/>
  <c r="J26" i="4"/>
  <c r="E26" i="4"/>
  <c r="P26" i="4" s="1"/>
  <c r="J25" i="4"/>
  <c r="E25" i="4"/>
  <c r="P25" i="4" s="1"/>
  <c r="J24" i="4"/>
  <c r="E24" i="4"/>
  <c r="P24" i="4" s="1"/>
  <c r="J23" i="4"/>
  <c r="E23" i="4"/>
  <c r="P23" i="4" s="1"/>
  <c r="J22" i="4"/>
  <c r="E22" i="4"/>
  <c r="P22" i="4" s="1"/>
  <c r="J21" i="4"/>
  <c r="E21" i="4"/>
  <c r="P21" i="4" s="1"/>
  <c r="J20" i="4"/>
  <c r="E20" i="4"/>
  <c r="P20" i="4" s="1"/>
  <c r="J19" i="4"/>
  <c r="E19" i="4"/>
  <c r="P19" i="4" s="1"/>
  <c r="J18" i="4"/>
  <c r="E18" i="4"/>
  <c r="P18" i="4" s="1"/>
  <c r="J17" i="4"/>
  <c r="E17" i="4"/>
  <c r="P17" i="4" s="1"/>
  <c r="J16" i="4"/>
  <c r="E16" i="4"/>
  <c r="P16" i="4" s="1"/>
  <c r="O15" i="4"/>
  <c r="J15" i="4" s="1"/>
  <c r="N15" i="4"/>
  <c r="M15" i="4"/>
  <c r="L15" i="4"/>
  <c r="K15" i="4"/>
  <c r="I15" i="4"/>
  <c r="H15" i="4"/>
  <c r="G15" i="4"/>
  <c r="F15" i="4"/>
  <c r="E15" i="4"/>
  <c r="P15" i="4" s="1"/>
  <c r="O14" i="4"/>
  <c r="O54" i="4" s="1"/>
  <c r="N14" i="4"/>
  <c r="N54" i="4" s="1"/>
  <c r="M14" i="4"/>
  <c r="M54" i="4" s="1"/>
  <c r="L14" i="4"/>
  <c r="L54" i="4" s="1"/>
  <c r="J54" i="4" s="1"/>
  <c r="K14" i="4"/>
  <c r="K54" i="4" s="1"/>
  <c r="I14" i="4"/>
  <c r="I54" i="4" s="1"/>
  <c r="H14" i="4"/>
  <c r="H54" i="4" s="1"/>
  <c r="G14" i="4"/>
  <c r="G54" i="4" s="1"/>
  <c r="F14" i="4"/>
  <c r="F54" i="4" s="1"/>
  <c r="E14" i="4"/>
  <c r="C56" i="1"/>
  <c r="C55" i="1"/>
  <c r="C54" i="1"/>
  <c r="C53" i="1"/>
  <c r="F51" i="1"/>
  <c r="E51" i="1"/>
  <c r="D51" i="1"/>
  <c r="C51" i="1"/>
  <c r="C50" i="1"/>
  <c r="C49" i="1"/>
  <c r="C48" i="1"/>
  <c r="C47" i="1"/>
  <c r="C46" i="1"/>
  <c r="F45" i="1"/>
  <c r="E45" i="1"/>
  <c r="E42" i="1" s="1"/>
  <c r="E41" i="1" s="1"/>
  <c r="D45" i="1"/>
  <c r="C45" i="1"/>
  <c r="C44" i="1"/>
  <c r="F43" i="1"/>
  <c r="E43" i="1"/>
  <c r="D43" i="1"/>
  <c r="C43" i="1" s="1"/>
  <c r="F42" i="1"/>
  <c r="D42" i="1"/>
  <c r="C42" i="1" s="1"/>
  <c r="F41" i="1"/>
  <c r="D41" i="1"/>
  <c r="C41" i="1" s="1"/>
  <c r="C39" i="1"/>
  <c r="C38" i="1"/>
  <c r="F37" i="1"/>
  <c r="E37" i="1"/>
  <c r="D37" i="1"/>
  <c r="C37" i="1" s="1"/>
  <c r="F36" i="1"/>
  <c r="E36" i="1"/>
  <c r="D36" i="1"/>
  <c r="C36" i="1" s="1"/>
  <c r="C35" i="1"/>
  <c r="D34" i="1"/>
  <c r="C34" i="1"/>
  <c r="D33" i="1"/>
  <c r="C33" i="1"/>
  <c r="C32" i="1"/>
  <c r="F31" i="1"/>
  <c r="E31" i="1"/>
  <c r="D31" i="1"/>
  <c r="C31" i="1" s="1"/>
  <c r="F30" i="1"/>
  <c r="E30" i="1"/>
  <c r="D30" i="1"/>
  <c r="C30" i="1" s="1"/>
  <c r="F29" i="1"/>
  <c r="E29" i="1"/>
  <c r="D29" i="1"/>
  <c r="C29" i="1" s="1"/>
  <c r="C28" i="1"/>
  <c r="C27" i="1"/>
  <c r="C26" i="1"/>
  <c r="C25" i="1"/>
  <c r="C24" i="1"/>
  <c r="F23" i="1"/>
  <c r="E23" i="1"/>
  <c r="D23" i="1"/>
  <c r="C23" i="1"/>
  <c r="C22" i="1"/>
  <c r="C21" i="1"/>
  <c r="C20" i="1"/>
  <c r="C19" i="1"/>
  <c r="D18" i="1"/>
  <c r="C18" i="1"/>
  <c r="D17" i="1"/>
  <c r="C17" i="1"/>
  <c r="C16" i="1"/>
  <c r="F15" i="1"/>
  <c r="E15" i="1"/>
  <c r="D15" i="1"/>
  <c r="C15" i="1" s="1"/>
  <c r="F14" i="1"/>
  <c r="F40" i="1" s="1"/>
  <c r="F57" i="1" s="1"/>
  <c r="E14" i="1"/>
  <c r="E40" i="1" s="1"/>
  <c r="E57" i="1" s="1"/>
  <c r="D14" i="1"/>
  <c r="C14" i="1" s="1"/>
  <c r="G32" i="5" l="1"/>
  <c r="H13" i="5"/>
  <c r="H20" i="5"/>
  <c r="G20" i="5" s="1"/>
  <c r="I30" i="5"/>
  <c r="I29" i="5" s="1"/>
  <c r="G29" i="5" s="1"/>
  <c r="I33" i="5"/>
  <c r="I32" i="5" s="1"/>
  <c r="E54" i="4"/>
  <c r="P54" i="4" s="1"/>
  <c r="U19" i="4" s="1"/>
  <c r="P32" i="4"/>
  <c r="P33" i="4"/>
  <c r="J14" i="4"/>
  <c r="P14" i="4" s="1"/>
  <c r="D40" i="1"/>
  <c r="G30" i="5" l="1"/>
  <c r="G33" i="5"/>
  <c r="G13" i="5"/>
  <c r="H12" i="5"/>
  <c r="D57" i="1"/>
  <c r="C57" i="1" s="1"/>
  <c r="C40" i="1"/>
  <c r="G12" i="5" l="1"/>
  <c r="H39" i="5"/>
  <c r="G39" i="5" s="1"/>
</calcChain>
</file>

<file path=xl/sharedStrings.xml><?xml version="1.0" encoding="utf-8"?>
<sst xmlns="http://schemas.openxmlformats.org/spreadsheetml/2006/main" count="337" uniqueCount="225">
  <si>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</si>
  <si>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</si>
  <si>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</si>
  <si>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</si>
  <si>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</si>
  <si>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</si>
  <si>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</si>
  <si>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</si>
  <si>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</si>
  <si>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</si>
  <si>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</si>
  <si>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</si>
  <si>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</si>
  <si>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</si>
  <si>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</si>
  <si>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Код</t>
  </si>
  <si>
    <t>Всього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</si>
  <si>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</si>
  <si>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</si>
  <si>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</si>
  <si>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</si>
  <si>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</si>
  <si>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</si>
  <si>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</si>
  <si>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</si>
  <si>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</si>
  <si>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</si>
  <si>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</si>
  <si>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</si>
  <si>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</si>
  <si>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</si>
  <si>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</si>
  <si>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</si>
  <si>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</si>
  <si>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</si>
  <si>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</si>
  <si>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</si>
  <si>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</si>
  <si>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</si>
  <si>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</si>
  <si>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</si>
  <si>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</si>
  <si>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</si>
  <si>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</si>
  <si>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</si>
  <si>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</si>
  <si>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</si>
  <si>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</si>
  <si>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</si>
  <si>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</si>
  <si>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</si>
  <si>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</si>
  <si>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</si>
  <si>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</si>
  <si>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</si>
  <si>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</si>
  <si>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</si>
  <si>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</si>
  <si>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</si>
  <si>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</si>
  <si>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</si>
  <si>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</si>
  <si>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</si>
  <si>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</si>
  <si>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</si>
  <si>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</si>
  <si>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</si>
  <si>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</si>
  <si>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</si>
  <si>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</si>
  <si>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</si>
  <si>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</si>
  <si>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</si>
  <si>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</si>
  <si>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</si>
  <si>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</si>
  <si>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</si>
  <si>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</si>
  <si>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</si>
  <si>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</si>
  <si>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</si>
  <si>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</si>
  <si>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</si>
  <si>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</si>
  <si>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</si>
  <si>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</si>
  <si>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</si>
  <si>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</si>
  <si>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</si>
  <si>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</si>
  <si>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</si>
  <si>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</si>
  <si>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</si>
  <si>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</si>
  <si>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</si>
  <si>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</si>
  <si>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</si>
  <si>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</si>
  <si>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</si>
  <si>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</si>
  <si>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</si>
  <si>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</si>
  <si>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</si>
  <si>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</si>
  <si>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</si>
  <si>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</si>
  <si>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</si>
  <si>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</si>
  <si>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</si>
  <si>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</si>
  <si>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</si>
  <si>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</si>
  <si>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</si>
  <si>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</si>
  <si>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</si>
  <si>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</si>
  <si>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</si>
  <si>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</si>
  <si>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</si>
  <si>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</si>
  <si>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</si>
  <si>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</si>
  <si>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</si>
  <si>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</si>
  <si>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</si>
  <si>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</si>
  <si>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</si>
  <si>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</si>
  <si>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</si>
  <si>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</si>
  <si>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</si>
  <si>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</si>
  <si>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</si>
  <si>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</si>
  <si>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</si>
  <si>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Додаток  2</t>
  </si>
  <si>
    <t>Додаток 3</t>
  </si>
  <si>
    <t xml:space="preserve">Від органів державного управління  </t>
  </si>
  <si>
    <t>до рішення виконкому</t>
  </si>
  <si>
    <t>районноїв місті ради</t>
  </si>
  <si>
    <t xml:space="preserve">районної в місті ради </t>
  </si>
  <si>
    <t>Керуючий справами виконкому</t>
  </si>
  <si>
    <t>О.Гижко</t>
  </si>
  <si>
    <t>районного у місті бюджету на 2019 рік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</si>
  <si>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</si>
  <si>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</si>
  <si>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</si>
  <si>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</si>
  <si>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</si>
  <si>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</si>
  <si>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УСЬОГО ДОХОДІВ (без урахування міжбюджетних трансфертів)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</si>
  <si>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</si>
  <si>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</si>
  <si>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</si>
  <si>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</si>
  <si>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</si>
  <si>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</si>
  <si>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Інші субвенції з місцевого бюджету </t>
  </si>
  <si>
    <t>у тому числі:</t>
  </si>
  <si>
    <t>на фінансування проектів - переможців конкурсу місцевого розвитку "Громадський бюджет" у 2019 році</t>
  </si>
  <si>
    <t>на виконання доручень виборців депутатами обласної ради у 2018 році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</si>
  <si>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</si>
  <si>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</si>
  <si>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</si>
  <si>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</si>
  <si>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</si>
  <si>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</si>
  <si>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</si>
  <si>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</si>
  <si>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</si>
  <si>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</si>
  <si>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</si>
  <si>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</si>
  <si>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</si>
  <si>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</si>
  <si>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</si>
  <si>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</si>
  <si>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</si>
  <si>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</si>
  <si>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>0813042</t>
  </si>
  <si>
    <t>3042</t>
  </si>
  <si>
    <t>Надання державної соціальної допомоги малозабезпеченим сім’ям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</si>
  <si>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</si>
  <si>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</si>
  <si>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</si>
  <si>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</si>
  <si>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</si>
  <si>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</si>
  <si>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</si>
  <si>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</si>
  <si>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</si>
  <si>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</si>
  <si>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</si>
  <si>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</si>
  <si>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0843085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</si>
  <si>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</si>
  <si>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</si>
  <si>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</si>
  <si>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</si>
  <si>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0813242</t>
  </si>
  <si>
    <t xml:space="preserve">УСЬОГО </t>
  </si>
  <si>
    <t>місцевих програм, які фінансуватимуться за рахунок коштів районного у місті бюджету  у 2019 році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</si>
  <si>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</si>
  <si>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</si>
  <si>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</si>
  <si>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</si>
  <si>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>Рішення районної в місті ради від 23.12.2016 № 85, зі змінами</t>
  </si>
  <si>
    <t>Програма реалізації соціального захисту дітей на 2017 -         2019 роки</t>
  </si>
  <si>
    <t xml:space="preserve">Рішення районної в місті ради від 23.12.2016 № 87, зі змінами </t>
  </si>
  <si>
    <t xml:space="preserve">Програма реалізації заходів щодо поліпшення становища молоді, жінок та сімей на 2017-2019 роки </t>
  </si>
  <si>
    <t>Рішення районної в місті ради від 23.12.2016 № 89, зі змінами</t>
  </si>
  <si>
    <t>Програма реалізації культурно-мистецьких заходів державного та місцевого значення на 2017-2019 роки</t>
  </si>
  <si>
    <t>Рішення районної в місті ради від 23.12.2016 № 84, зі змінами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</si>
  <si>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</si>
  <si>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</si>
  <si>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</si>
  <si>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</si>
  <si>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</si>
  <si>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</si>
  <si>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</si>
  <si>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</si>
  <si>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0610</t>
  </si>
  <si>
    <t>Інша діяльність щодо забезпечення житлом громадян</t>
  </si>
  <si>
    <t>від  19.12.2018  № 430</t>
  </si>
  <si>
    <t>від 19.12.2018  № 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</si>
</sst>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top" wrapText="1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7" fillId="0" borderId="0" xfId="0" applyFont="1"/>
    <xf numFmtId="0" fontId="7" fillId="0" borderId="0" xfId="1" applyFont="1" applyAlignment="1">
      <alignment vertical="center" wrapText="1"/>
    </xf>
    <xf numFmtId="0" fontId="9" fillId="0" borderId="0" xfId="0" applyFont="1"/>
    <xf numFmtId="0" fontId="4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0" fillId="0" borderId="0" xfId="0" applyFont="1" applyFill="1"/>
    <xf numFmtId="0" fontId="11" fillId="0" borderId="0" xfId="1" applyFont="1" applyAlignment="1"/>
    <xf numFmtId="0" fontId="11" fillId="0" borderId="0" xfId="1" applyFont="1" applyAlignment="1">
      <alignment horizontal="left"/>
    </xf>
    <xf numFmtId="0" fontId="11" fillId="0" borderId="0" xfId="1" applyFont="1" applyFill="1" applyAlignment="1"/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/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0" fontId="7" fillId="0" borderId="0" xfId="0" applyFont="1" applyBorder="1"/>
    <xf numFmtId="0" fontId="4" fillId="0" borderId="0" xfId="0" applyFont="1" applyBorder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14" fillId="0" borderId="0" xfId="0" applyFont="1" applyBorder="1"/>
    <xf numFmtId="2" fontId="4" fillId="0" borderId="0" xfId="0" applyNumberFormat="1" applyFont="1" applyBorder="1"/>
    <xf numFmtId="2" fontId="4" fillId="0" borderId="0" xfId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 shrinkToFi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view="pageBreakPreview" zoomScale="50" zoomScaleNormal="100" zoomScaleSheetLayoutView="50" workbookViewId="0">
      <selection activeCell="I19" sqref="I19"/>
    </sheetView>
  </sheetViews>
  <sheetFormatPr defaultColWidth="9.140625" defaultRowHeight="18.75" x14ac:dyDescent="0.3"/>
  <cols>
    <col min="1" max="1" width="14.28515625" style="2" customWidth="1"/>
    <col min="2" max="2" width="88.28515625" style="2" customWidth="1"/>
    <col min="3" max="3" width="19.5703125" style="2" customWidth="1"/>
    <col min="4" max="4" width="20.42578125" style="2" customWidth="1"/>
    <col min="5" max="5" width="16.5703125" style="2" customWidth="1"/>
    <col min="6" max="6" width="17.5703125" style="2" customWidth="1"/>
    <col min="7" max="8" width="9.140625" style="2"/>
    <col min="9" max="9" width="19.5703125" style="2" bestFit="1" customWidth="1"/>
    <col min="10" max="16384" width="9.140625" style="2"/>
  </cols>
  <sheetData>
    <row r="1" spans="1:9" s="26" customFormat="1" ht="23.25" x14ac:dyDescent="0.35">
      <c r="A1" s="24"/>
      <c r="B1" s="25"/>
      <c r="D1" s="61" t="s">
        <v>36</v>
      </c>
      <c r="E1" s="61"/>
      <c r="F1" s="61"/>
    </row>
    <row r="2" spans="1:9" s="26" customFormat="1" ht="23.25" x14ac:dyDescent="0.35">
      <c r="A2" s="24"/>
      <c r="B2" s="27"/>
      <c r="D2" s="62" t="s">
        <v>138</v>
      </c>
      <c r="E2" s="61"/>
      <c r="F2" s="61"/>
    </row>
    <row r="3" spans="1:9" s="26" customFormat="1" ht="23.25" x14ac:dyDescent="0.35">
      <c r="A3" s="24"/>
      <c r="B3" s="27"/>
      <c r="D3" s="63" t="s">
        <v>139</v>
      </c>
      <c r="E3" s="63"/>
      <c r="F3" s="63"/>
    </row>
    <row r="4" spans="1:9" s="26" customFormat="1" ht="23.25" hidden="1" x14ac:dyDescent="0.35">
      <c r="A4" s="24"/>
      <c r="B4" s="27"/>
      <c r="D4" s="61" t="s">
        <v>17</v>
      </c>
      <c r="E4" s="61"/>
      <c r="F4" s="61"/>
    </row>
    <row r="5" spans="1:9" s="26" customFormat="1" ht="23.25" hidden="1" x14ac:dyDescent="0.35">
      <c r="A5" s="24"/>
      <c r="B5" s="27"/>
      <c r="D5" s="61" t="s">
        <v>18</v>
      </c>
      <c r="E5" s="61"/>
      <c r="F5" s="61"/>
    </row>
    <row r="6" spans="1:9" s="26" customFormat="1" ht="23.25" x14ac:dyDescent="0.35">
      <c r="A6" s="24"/>
      <c r="B6" s="24"/>
      <c r="D6" s="61" t="s">
        <v>223</v>
      </c>
      <c r="E6" s="61"/>
      <c r="F6" s="61"/>
    </row>
    <row r="7" spans="1:9" ht="10.9" customHeight="1" x14ac:dyDescent="0.3">
      <c r="A7" s="1"/>
      <c r="B7" s="1"/>
      <c r="C7" s="4"/>
      <c r="D7" s="1"/>
      <c r="E7" s="3"/>
      <c r="F7" s="5"/>
    </row>
    <row r="8" spans="1:9" s="26" customFormat="1" ht="43.15" customHeight="1" x14ac:dyDescent="0.35">
      <c r="A8" s="115" t="s">
        <v>0</v>
      </c>
      <c r="B8" s="115"/>
      <c r="C8" s="115"/>
      <c r="D8" s="115"/>
      <c r="E8" s="115"/>
      <c r="F8" s="115"/>
      <c r="I8" s="92"/>
    </row>
    <row r="9" spans="1:9" s="26" customFormat="1" ht="43.15" customHeight="1" x14ac:dyDescent="0.35">
      <c r="A9" s="116" t="s">
        <v>143</v>
      </c>
      <c r="B9" s="116"/>
      <c r="C9" s="116"/>
      <c r="D9" s="116"/>
      <c r="E9" s="116"/>
      <c r="F9" s="116"/>
      <c r="I9" s="92"/>
    </row>
    <row r="10" spans="1:9" ht="16.899999999999999" customHeight="1" x14ac:dyDescent="0.3">
      <c r="A10" s="5"/>
      <c r="B10" s="6"/>
      <c r="C10" s="6"/>
      <c r="D10" s="6"/>
      <c r="E10" s="6"/>
      <c r="F10" s="7" t="s">
        <v>1</v>
      </c>
      <c r="I10" s="93"/>
    </row>
    <row r="11" spans="1:9" ht="27.6" customHeight="1" x14ac:dyDescent="0.3">
      <c r="A11" s="114" t="s">
        <v>15</v>
      </c>
      <c r="B11" s="114" t="s">
        <v>144</v>
      </c>
      <c r="C11" s="114" t="s">
        <v>145</v>
      </c>
      <c r="D11" s="114" t="s">
        <v>2</v>
      </c>
      <c r="E11" s="114" t="s">
        <v>3</v>
      </c>
      <c r="F11" s="114"/>
      <c r="I11" s="93"/>
    </row>
    <row r="12" spans="1:9" ht="61.9" customHeight="1" x14ac:dyDescent="0.3">
      <c r="A12" s="114"/>
      <c r="B12" s="114"/>
      <c r="C12" s="114"/>
      <c r="D12" s="114"/>
      <c r="E12" s="108" t="s">
        <v>146</v>
      </c>
      <c r="F12" s="108" t="s">
        <v>147</v>
      </c>
      <c r="I12" s="93"/>
    </row>
    <row r="13" spans="1:9" s="95" customFormat="1" ht="18.600000000000001" customHeight="1" x14ac:dyDescent="0.2">
      <c r="A13" s="94">
        <v>1</v>
      </c>
      <c r="B13" s="94">
        <v>2</v>
      </c>
      <c r="C13" s="94">
        <v>3</v>
      </c>
      <c r="D13" s="94">
        <v>4</v>
      </c>
      <c r="E13" s="94">
        <v>5</v>
      </c>
      <c r="F13" s="94">
        <v>6</v>
      </c>
      <c r="I13" s="96"/>
    </row>
    <row r="14" spans="1:9" ht="27.6" customHeight="1" x14ac:dyDescent="0.3">
      <c r="A14" s="8">
        <v>10000000</v>
      </c>
      <c r="B14" s="8" t="s">
        <v>4</v>
      </c>
      <c r="C14" s="9">
        <f>D14+E14</f>
        <v>10138900</v>
      </c>
      <c r="D14" s="9">
        <f>D15+D17</f>
        <v>10138900</v>
      </c>
      <c r="E14" s="9">
        <f>E17</f>
        <v>0</v>
      </c>
      <c r="F14" s="9">
        <f>F17</f>
        <v>0</v>
      </c>
      <c r="I14" s="93"/>
    </row>
    <row r="15" spans="1:9" ht="27.6" customHeight="1" x14ac:dyDescent="0.3">
      <c r="A15" s="8">
        <v>14000000</v>
      </c>
      <c r="B15" s="10" t="s">
        <v>148</v>
      </c>
      <c r="C15" s="9">
        <f t="shared" ref="C15:C24" si="0">D15+E15</f>
        <v>4195300</v>
      </c>
      <c r="D15" s="9">
        <f>D16</f>
        <v>4195300</v>
      </c>
      <c r="E15" s="9">
        <f t="shared" ref="E15:F15" si="1">E16</f>
        <v>0</v>
      </c>
      <c r="F15" s="9">
        <f t="shared" si="1"/>
        <v>0</v>
      </c>
      <c r="I15" s="93"/>
    </row>
    <row r="16" spans="1:9" ht="45.6" customHeight="1" x14ac:dyDescent="0.3">
      <c r="A16" s="8">
        <v>14040000</v>
      </c>
      <c r="B16" s="10" t="s">
        <v>149</v>
      </c>
      <c r="C16" s="9">
        <f t="shared" si="0"/>
        <v>4195300</v>
      </c>
      <c r="D16" s="9">
        <v>4195300</v>
      </c>
      <c r="E16" s="9">
        <v>0</v>
      </c>
      <c r="F16" s="9">
        <v>0</v>
      </c>
      <c r="I16" s="93"/>
    </row>
    <row r="17" spans="1:9" ht="27.6" customHeight="1" x14ac:dyDescent="0.3">
      <c r="A17" s="108">
        <v>18000000</v>
      </c>
      <c r="B17" s="13" t="s">
        <v>37</v>
      </c>
      <c r="C17" s="9">
        <f t="shared" si="0"/>
        <v>5943600</v>
      </c>
      <c r="D17" s="9">
        <f>D18+D23</f>
        <v>5943600</v>
      </c>
      <c r="E17" s="9">
        <v>0</v>
      </c>
      <c r="F17" s="9">
        <v>0</v>
      </c>
      <c r="I17" s="97"/>
    </row>
    <row r="18" spans="1:9" ht="27.6" customHeight="1" x14ac:dyDescent="0.3">
      <c r="A18" s="108">
        <v>18010000</v>
      </c>
      <c r="B18" s="13" t="s">
        <v>38</v>
      </c>
      <c r="C18" s="9">
        <f t="shared" si="0"/>
        <v>5943600</v>
      </c>
      <c r="D18" s="9">
        <f>D19+D20+D21+D22</f>
        <v>5943600</v>
      </c>
      <c r="E18" s="9">
        <v>0</v>
      </c>
      <c r="F18" s="9">
        <v>0</v>
      </c>
      <c r="I18" s="93"/>
    </row>
    <row r="19" spans="1:9" ht="43.15" customHeight="1" x14ac:dyDescent="0.3">
      <c r="A19" s="108">
        <v>18010100</v>
      </c>
      <c r="B19" s="13" t="s">
        <v>39</v>
      </c>
      <c r="C19" s="9">
        <f t="shared" si="0"/>
        <v>68400</v>
      </c>
      <c r="D19" s="9">
        <v>68400</v>
      </c>
      <c r="E19" s="9">
        <v>0</v>
      </c>
      <c r="F19" s="9">
        <v>0</v>
      </c>
      <c r="I19" s="93"/>
    </row>
    <row r="20" spans="1:9" ht="43.15" customHeight="1" x14ac:dyDescent="0.3">
      <c r="A20" s="108">
        <v>18010200</v>
      </c>
      <c r="B20" s="13" t="s">
        <v>40</v>
      </c>
      <c r="C20" s="9">
        <f t="shared" si="0"/>
        <v>133200</v>
      </c>
      <c r="D20" s="9">
        <v>133200</v>
      </c>
      <c r="E20" s="9">
        <v>0</v>
      </c>
      <c r="F20" s="9">
        <v>0</v>
      </c>
      <c r="I20" s="93"/>
    </row>
    <row r="21" spans="1:9" ht="43.15" customHeight="1" x14ac:dyDescent="0.3">
      <c r="A21" s="108">
        <v>18010300</v>
      </c>
      <c r="B21" s="13" t="s">
        <v>41</v>
      </c>
      <c r="C21" s="9">
        <f t="shared" si="0"/>
        <v>255600</v>
      </c>
      <c r="D21" s="9">
        <v>255600</v>
      </c>
      <c r="E21" s="9">
        <v>0</v>
      </c>
      <c r="F21" s="9">
        <v>0</v>
      </c>
      <c r="I21" s="93"/>
    </row>
    <row r="22" spans="1:9" ht="43.15" customHeight="1" x14ac:dyDescent="0.3">
      <c r="A22" s="108">
        <v>18010400</v>
      </c>
      <c r="B22" s="13" t="s">
        <v>42</v>
      </c>
      <c r="C22" s="9">
        <f t="shared" si="0"/>
        <v>5486400</v>
      </c>
      <c r="D22" s="9">
        <v>5486400</v>
      </c>
      <c r="E22" s="9">
        <v>0</v>
      </c>
      <c r="F22" s="9">
        <v>0</v>
      </c>
      <c r="I22" s="93"/>
    </row>
    <row r="23" spans="1:9" ht="27" hidden="1" customHeight="1" x14ac:dyDescent="0.3">
      <c r="A23" s="108">
        <v>18030000</v>
      </c>
      <c r="B23" s="10" t="s">
        <v>77</v>
      </c>
      <c r="C23" s="9">
        <f t="shared" si="0"/>
        <v>0</v>
      </c>
      <c r="D23" s="9">
        <f>D24+D28</f>
        <v>0</v>
      </c>
      <c r="E23" s="9">
        <f>E24+E28</f>
        <v>0</v>
      </c>
      <c r="F23" s="9">
        <f>F24+F28</f>
        <v>0</v>
      </c>
      <c r="I23" s="93"/>
    </row>
    <row r="24" spans="1:9" ht="27" hidden="1" customHeight="1" x14ac:dyDescent="0.3">
      <c r="A24" s="108">
        <v>18030100</v>
      </c>
      <c r="B24" s="10" t="s">
        <v>78</v>
      </c>
      <c r="C24" s="9">
        <f t="shared" si="0"/>
        <v>0</v>
      </c>
      <c r="D24" s="9"/>
      <c r="E24" s="9">
        <v>0</v>
      </c>
      <c r="F24" s="9">
        <v>0</v>
      </c>
      <c r="I24" s="93"/>
    </row>
    <row r="25" spans="1:9" ht="27" hidden="1" customHeight="1" x14ac:dyDescent="0.3">
      <c r="A25" s="108">
        <v>18030101</v>
      </c>
      <c r="B25" s="10" t="s">
        <v>78</v>
      </c>
      <c r="C25" s="9">
        <f>D25+E25</f>
        <v>0</v>
      </c>
      <c r="D25" s="9"/>
      <c r="E25" s="9">
        <v>0</v>
      </c>
      <c r="F25" s="9">
        <v>0</v>
      </c>
      <c r="I25" s="93"/>
    </row>
    <row r="26" spans="1:9" ht="27" hidden="1" customHeight="1" x14ac:dyDescent="0.3">
      <c r="A26" s="108">
        <v>18030102</v>
      </c>
      <c r="B26" s="10" t="s">
        <v>78</v>
      </c>
      <c r="C26" s="9">
        <f>D26+E26</f>
        <v>0</v>
      </c>
      <c r="D26" s="9"/>
      <c r="E26" s="9">
        <v>0</v>
      </c>
      <c r="F26" s="9">
        <v>0</v>
      </c>
      <c r="I26" s="93"/>
    </row>
    <row r="27" spans="1:9" ht="27" hidden="1" customHeight="1" x14ac:dyDescent="0.3">
      <c r="A27" s="108">
        <v>18030103</v>
      </c>
      <c r="B27" s="10" t="s">
        <v>78</v>
      </c>
      <c r="C27" s="9">
        <f>D27+E27</f>
        <v>0</v>
      </c>
      <c r="D27" s="9"/>
      <c r="E27" s="9">
        <v>0</v>
      </c>
      <c r="F27" s="9">
        <v>0</v>
      </c>
      <c r="I27" s="93"/>
    </row>
    <row r="28" spans="1:9" ht="27" hidden="1" customHeight="1" x14ac:dyDescent="0.3">
      <c r="A28" s="108">
        <v>18030104</v>
      </c>
      <c r="B28" s="10" t="s">
        <v>123</v>
      </c>
      <c r="C28" s="9">
        <f>D28+E28</f>
        <v>0</v>
      </c>
      <c r="D28" s="9"/>
      <c r="E28" s="9">
        <v>0</v>
      </c>
      <c r="F28" s="9">
        <v>0</v>
      </c>
      <c r="I28" s="93"/>
    </row>
    <row r="29" spans="1:9" ht="27" customHeight="1" x14ac:dyDescent="0.3">
      <c r="A29" s="14">
        <v>20000000</v>
      </c>
      <c r="B29" s="14" t="s">
        <v>5</v>
      </c>
      <c r="C29" s="9">
        <f t="shared" ref="C29:C45" si="2">D29+E29</f>
        <v>418525</v>
      </c>
      <c r="D29" s="15">
        <f>D30+D33+D36</f>
        <v>225400</v>
      </c>
      <c r="E29" s="15">
        <f>E30+E36</f>
        <v>193125</v>
      </c>
      <c r="F29" s="15">
        <f>F30+F36</f>
        <v>0</v>
      </c>
      <c r="I29" s="93"/>
    </row>
    <row r="30" spans="1:9" ht="27" customHeight="1" x14ac:dyDescent="0.3">
      <c r="A30" s="16" t="s">
        <v>6</v>
      </c>
      <c r="B30" s="17" t="s">
        <v>7</v>
      </c>
      <c r="C30" s="9">
        <f t="shared" si="2"/>
        <v>54400</v>
      </c>
      <c r="D30" s="15">
        <f t="shared" ref="D30:F31" si="3">D31</f>
        <v>54400</v>
      </c>
      <c r="E30" s="15">
        <f t="shared" si="3"/>
        <v>0</v>
      </c>
      <c r="F30" s="15">
        <f t="shared" si="3"/>
        <v>0</v>
      </c>
      <c r="I30" s="93"/>
    </row>
    <row r="31" spans="1:9" ht="27" customHeight="1" x14ac:dyDescent="0.3">
      <c r="A31" s="14">
        <v>21080000</v>
      </c>
      <c r="B31" s="18" t="s">
        <v>8</v>
      </c>
      <c r="C31" s="9">
        <f t="shared" si="2"/>
        <v>54400</v>
      </c>
      <c r="D31" s="15">
        <f t="shared" si="3"/>
        <v>54400</v>
      </c>
      <c r="E31" s="15">
        <f t="shared" si="3"/>
        <v>0</v>
      </c>
      <c r="F31" s="15">
        <f t="shared" si="3"/>
        <v>0</v>
      </c>
      <c r="I31" s="93"/>
    </row>
    <row r="32" spans="1:9" ht="27" customHeight="1" x14ac:dyDescent="0.3">
      <c r="A32" s="14">
        <v>21081100</v>
      </c>
      <c r="B32" s="19" t="s">
        <v>9</v>
      </c>
      <c r="C32" s="9">
        <f t="shared" si="2"/>
        <v>54400</v>
      </c>
      <c r="D32" s="15">
        <v>54400</v>
      </c>
      <c r="E32" s="15">
        <v>0</v>
      </c>
      <c r="F32" s="9">
        <v>0</v>
      </c>
      <c r="I32" s="93"/>
    </row>
    <row r="33" spans="1:9" ht="36.6" customHeight="1" x14ac:dyDescent="0.3">
      <c r="A33" s="14">
        <v>22000000</v>
      </c>
      <c r="B33" s="10" t="s">
        <v>47</v>
      </c>
      <c r="C33" s="9">
        <f t="shared" si="2"/>
        <v>171000</v>
      </c>
      <c r="D33" s="15">
        <f>D34</f>
        <v>171000</v>
      </c>
      <c r="E33" s="15">
        <v>0</v>
      </c>
      <c r="F33" s="9">
        <v>0</v>
      </c>
      <c r="I33" s="93"/>
    </row>
    <row r="34" spans="1:9" ht="27" customHeight="1" x14ac:dyDescent="0.3">
      <c r="A34" s="14">
        <v>22010000</v>
      </c>
      <c r="B34" s="19" t="s">
        <v>48</v>
      </c>
      <c r="C34" s="9">
        <f t="shared" si="2"/>
        <v>171000</v>
      </c>
      <c r="D34" s="15">
        <f>D35</f>
        <v>171000</v>
      </c>
      <c r="E34" s="15">
        <v>0</v>
      </c>
      <c r="F34" s="9">
        <v>0</v>
      </c>
      <c r="I34" s="93"/>
    </row>
    <row r="35" spans="1:9" ht="27" customHeight="1" x14ac:dyDescent="0.3">
      <c r="A35" s="14">
        <v>22012500</v>
      </c>
      <c r="B35" s="19" t="s">
        <v>49</v>
      </c>
      <c r="C35" s="9">
        <f t="shared" si="2"/>
        <v>171000</v>
      </c>
      <c r="D35" s="15">
        <v>171000</v>
      </c>
      <c r="E35" s="15">
        <v>0</v>
      </c>
      <c r="F35" s="9">
        <v>0</v>
      </c>
      <c r="I35" s="93"/>
    </row>
    <row r="36" spans="1:9" ht="27" customHeight="1" x14ac:dyDescent="0.3">
      <c r="A36" s="14">
        <v>25000000</v>
      </c>
      <c r="B36" s="19" t="s">
        <v>10</v>
      </c>
      <c r="C36" s="9">
        <f t="shared" si="2"/>
        <v>193125</v>
      </c>
      <c r="D36" s="15">
        <f>D37</f>
        <v>0</v>
      </c>
      <c r="E36" s="15">
        <f>E37</f>
        <v>193125</v>
      </c>
      <c r="F36" s="15">
        <f>F37</f>
        <v>0</v>
      </c>
      <c r="I36" s="93"/>
    </row>
    <row r="37" spans="1:9" ht="42" customHeight="1" x14ac:dyDescent="0.3">
      <c r="A37" s="14">
        <v>25010000</v>
      </c>
      <c r="B37" s="20" t="s">
        <v>43</v>
      </c>
      <c r="C37" s="9">
        <f t="shared" si="2"/>
        <v>193125</v>
      </c>
      <c r="D37" s="15">
        <f>D38+D39</f>
        <v>0</v>
      </c>
      <c r="E37" s="15">
        <f>E38+E39</f>
        <v>193125</v>
      </c>
      <c r="F37" s="15">
        <f>F38+F39</f>
        <v>0</v>
      </c>
      <c r="I37" s="93"/>
    </row>
    <row r="38" spans="1:9" ht="37.5" customHeight="1" x14ac:dyDescent="0.3">
      <c r="A38" s="14">
        <v>25010100</v>
      </c>
      <c r="B38" s="20" t="s">
        <v>11</v>
      </c>
      <c r="C38" s="9">
        <f t="shared" si="2"/>
        <v>183800</v>
      </c>
      <c r="D38" s="15">
        <v>0</v>
      </c>
      <c r="E38" s="15">
        <v>183800</v>
      </c>
      <c r="F38" s="9">
        <v>0</v>
      </c>
      <c r="I38" s="97"/>
    </row>
    <row r="39" spans="1:9" ht="27" customHeight="1" x14ac:dyDescent="0.3">
      <c r="A39" s="14">
        <v>25010300</v>
      </c>
      <c r="B39" s="11" t="s">
        <v>12</v>
      </c>
      <c r="C39" s="9">
        <f t="shared" si="2"/>
        <v>9325</v>
      </c>
      <c r="D39" s="15">
        <v>0</v>
      </c>
      <c r="E39" s="15">
        <v>9325</v>
      </c>
      <c r="F39" s="9">
        <v>0</v>
      </c>
      <c r="I39" s="97"/>
    </row>
    <row r="40" spans="1:9" ht="27.6" customHeight="1" x14ac:dyDescent="0.3">
      <c r="A40" s="8"/>
      <c r="B40" s="14" t="s">
        <v>150</v>
      </c>
      <c r="C40" s="9">
        <f t="shared" si="2"/>
        <v>10557425</v>
      </c>
      <c r="D40" s="15">
        <f>D14+D29</f>
        <v>10364300</v>
      </c>
      <c r="E40" s="15">
        <f>E14+E29</f>
        <v>193125</v>
      </c>
      <c r="F40" s="15">
        <f>F14+F29</f>
        <v>0</v>
      </c>
      <c r="I40" s="97"/>
    </row>
    <row r="41" spans="1:9" ht="27.6" customHeight="1" x14ac:dyDescent="0.3">
      <c r="A41" s="8">
        <v>40000000</v>
      </c>
      <c r="B41" s="14" t="s">
        <v>14</v>
      </c>
      <c r="C41" s="9">
        <f t="shared" si="2"/>
        <v>230433985</v>
      </c>
      <c r="D41" s="9">
        <f>D42</f>
        <v>230433985</v>
      </c>
      <c r="E41" s="9">
        <f>E42</f>
        <v>0</v>
      </c>
      <c r="F41" s="9">
        <f>F42</f>
        <v>0</v>
      </c>
      <c r="I41" s="97"/>
    </row>
    <row r="42" spans="1:9" ht="27.6" customHeight="1" x14ac:dyDescent="0.3">
      <c r="A42" s="14">
        <v>41000000</v>
      </c>
      <c r="B42" s="19" t="s">
        <v>137</v>
      </c>
      <c r="C42" s="9">
        <f t="shared" si="2"/>
        <v>230433985</v>
      </c>
      <c r="D42" s="15">
        <f>D43+D45</f>
        <v>230433985</v>
      </c>
      <c r="E42" s="15">
        <f>E43+E45</f>
        <v>0</v>
      </c>
      <c r="F42" s="15">
        <f>F43+F45</f>
        <v>0</v>
      </c>
      <c r="I42" s="93"/>
    </row>
    <row r="43" spans="1:9" ht="27.6" customHeight="1" x14ac:dyDescent="0.3">
      <c r="A43" s="52">
        <v>41040000</v>
      </c>
      <c r="B43" s="22" t="s">
        <v>151</v>
      </c>
      <c r="C43" s="9">
        <f t="shared" si="2"/>
        <v>33592190</v>
      </c>
      <c r="D43" s="15">
        <f>D44</f>
        <v>33592190</v>
      </c>
      <c r="E43" s="15">
        <f>E44</f>
        <v>0</v>
      </c>
      <c r="F43" s="15">
        <f>F44</f>
        <v>0</v>
      </c>
      <c r="I43" s="93"/>
    </row>
    <row r="44" spans="1:9" ht="27.6" customHeight="1" x14ac:dyDescent="0.3">
      <c r="A44" s="52">
        <v>41040400</v>
      </c>
      <c r="B44" s="22" t="s">
        <v>152</v>
      </c>
      <c r="C44" s="9">
        <f t="shared" si="2"/>
        <v>33592190</v>
      </c>
      <c r="D44" s="15">
        <v>33592190</v>
      </c>
      <c r="E44" s="15">
        <v>0</v>
      </c>
      <c r="F44" s="15">
        <v>0</v>
      </c>
      <c r="I44" s="93"/>
    </row>
    <row r="45" spans="1:9" ht="30" customHeight="1" x14ac:dyDescent="0.3">
      <c r="A45" s="52">
        <v>41050000</v>
      </c>
      <c r="B45" s="22" t="s">
        <v>153</v>
      </c>
      <c r="C45" s="9">
        <f t="shared" si="2"/>
        <v>196841795</v>
      </c>
      <c r="D45" s="15">
        <f>D48+D46+D47+D49+D50+D51+D56</f>
        <v>196841795</v>
      </c>
      <c r="E45" s="15">
        <f>E48+E46+E47+E49+E50+E51+E56</f>
        <v>0</v>
      </c>
      <c r="F45" s="15">
        <f>F48+F46+F47+F50</f>
        <v>0</v>
      </c>
      <c r="I45" s="93"/>
    </row>
    <row r="46" spans="1:9" ht="193.9" customHeight="1" x14ac:dyDescent="0.3">
      <c r="A46" s="52">
        <v>41050100</v>
      </c>
      <c r="B46" s="22" t="s">
        <v>217</v>
      </c>
      <c r="C46" s="9">
        <f>D46+E46</f>
        <v>63388900</v>
      </c>
      <c r="D46" s="89">
        <v>63388900</v>
      </c>
      <c r="E46" s="15">
        <v>0</v>
      </c>
      <c r="F46" s="15">
        <v>0</v>
      </c>
      <c r="I46" s="98"/>
    </row>
    <row r="47" spans="1:9" ht="69" customHeight="1" x14ac:dyDescent="0.3">
      <c r="A47" s="52">
        <v>41050200</v>
      </c>
      <c r="B47" s="22" t="s">
        <v>218</v>
      </c>
      <c r="C47" s="9">
        <f>D47+E47</f>
        <v>309200</v>
      </c>
      <c r="D47" s="89">
        <v>309200</v>
      </c>
      <c r="E47" s="15">
        <v>0</v>
      </c>
      <c r="F47" s="15">
        <v>0</v>
      </c>
      <c r="I47" s="98"/>
    </row>
    <row r="48" spans="1:9" ht="196.15" customHeight="1" x14ac:dyDescent="0.3">
      <c r="A48" s="52">
        <v>41050300</v>
      </c>
      <c r="B48" s="22" t="s">
        <v>154</v>
      </c>
      <c r="C48" s="9">
        <f>D48+E48</f>
        <v>129641500</v>
      </c>
      <c r="D48" s="89">
        <v>129641500</v>
      </c>
      <c r="E48" s="15">
        <v>0</v>
      </c>
      <c r="F48" s="15">
        <v>0</v>
      </c>
      <c r="I48" s="98"/>
    </row>
    <row r="49" spans="1:9" ht="207" hidden="1" customHeight="1" x14ac:dyDescent="0.3">
      <c r="A49" s="52">
        <v>41050500</v>
      </c>
      <c r="B49" s="22" t="s">
        <v>155</v>
      </c>
      <c r="C49" s="9">
        <f>D49+E49</f>
        <v>0</v>
      </c>
      <c r="D49" s="89"/>
      <c r="E49" s="15">
        <v>0</v>
      </c>
      <c r="F49" s="15">
        <v>0</v>
      </c>
      <c r="I49" s="98"/>
    </row>
    <row r="50" spans="1:9" ht="154.9" customHeight="1" x14ac:dyDescent="0.3">
      <c r="A50" s="52">
        <v>41050700</v>
      </c>
      <c r="B50" s="22" t="s">
        <v>156</v>
      </c>
      <c r="C50" s="9">
        <f>D50+E50</f>
        <v>2714075</v>
      </c>
      <c r="D50" s="89">
        <v>2714075</v>
      </c>
      <c r="E50" s="15">
        <v>0</v>
      </c>
      <c r="F50" s="15">
        <v>0</v>
      </c>
      <c r="I50" s="98"/>
    </row>
    <row r="51" spans="1:9" ht="30" customHeight="1" x14ac:dyDescent="0.3">
      <c r="A51" s="52">
        <v>41053900</v>
      </c>
      <c r="B51" s="22" t="s">
        <v>157</v>
      </c>
      <c r="C51" s="9">
        <f t="shared" ref="C51:C56" si="4">D51+E51</f>
        <v>788120</v>
      </c>
      <c r="D51" s="89">
        <f>D53+D54+D55</f>
        <v>788120</v>
      </c>
      <c r="E51" s="89">
        <f t="shared" ref="E51:F51" si="5">E53+E54+E55</f>
        <v>0</v>
      </c>
      <c r="F51" s="89">
        <f t="shared" si="5"/>
        <v>0</v>
      </c>
      <c r="I51" s="98"/>
    </row>
    <row r="52" spans="1:9" ht="30" customHeight="1" x14ac:dyDescent="0.3">
      <c r="A52" s="52"/>
      <c r="B52" s="22" t="s">
        <v>158</v>
      </c>
      <c r="C52" s="9"/>
      <c r="D52" s="89"/>
      <c r="E52" s="15"/>
      <c r="F52" s="15"/>
      <c r="I52" s="98"/>
    </row>
    <row r="53" spans="1:9" ht="43.15" customHeight="1" x14ac:dyDescent="0.3">
      <c r="A53" s="52"/>
      <c r="B53" s="22" t="s">
        <v>159</v>
      </c>
      <c r="C53" s="9">
        <f t="shared" si="4"/>
        <v>788120</v>
      </c>
      <c r="D53" s="89">
        <v>788120</v>
      </c>
      <c r="E53" s="15">
        <v>0</v>
      </c>
      <c r="F53" s="15">
        <v>0</v>
      </c>
      <c r="I53" s="98"/>
    </row>
    <row r="54" spans="1:9" ht="30" hidden="1" customHeight="1" x14ac:dyDescent="0.3">
      <c r="A54" s="52"/>
      <c r="B54" s="22" t="s">
        <v>160</v>
      </c>
      <c r="C54" s="9">
        <f t="shared" si="4"/>
        <v>0</v>
      </c>
      <c r="D54" s="89"/>
      <c r="E54" s="15">
        <v>0</v>
      </c>
      <c r="F54" s="15">
        <v>0</v>
      </c>
      <c r="I54" s="98"/>
    </row>
    <row r="55" spans="1:9" ht="60" hidden="1" customHeight="1" x14ac:dyDescent="0.3">
      <c r="A55" s="52"/>
      <c r="B55" s="22" t="s">
        <v>161</v>
      </c>
      <c r="C55" s="9">
        <f t="shared" si="4"/>
        <v>0</v>
      </c>
      <c r="D55" s="89"/>
      <c r="E55" s="15"/>
      <c r="F55" s="15"/>
      <c r="I55" s="98"/>
    </row>
    <row r="56" spans="1:9" ht="80.45" hidden="1" customHeight="1" x14ac:dyDescent="0.3">
      <c r="A56" s="99">
        <v>41054100</v>
      </c>
      <c r="B56" s="100" t="s">
        <v>162</v>
      </c>
      <c r="C56" s="9">
        <f t="shared" si="4"/>
        <v>0</v>
      </c>
      <c r="D56" s="89"/>
      <c r="E56" s="15">
        <v>0</v>
      </c>
      <c r="F56" s="15">
        <v>0</v>
      </c>
      <c r="I56" s="98"/>
    </row>
    <row r="57" spans="1:9" ht="33" customHeight="1" x14ac:dyDescent="0.3">
      <c r="A57" s="23"/>
      <c r="B57" s="14" t="s">
        <v>13</v>
      </c>
      <c r="C57" s="9">
        <f>D57+E57</f>
        <v>240991410</v>
      </c>
      <c r="D57" s="15">
        <f>D40+D41</f>
        <v>240798285</v>
      </c>
      <c r="E57" s="15">
        <f>E40+E41</f>
        <v>193125</v>
      </c>
      <c r="F57" s="15">
        <f>F40+F41</f>
        <v>0</v>
      </c>
      <c r="I57" s="93"/>
    </row>
    <row r="60" spans="1:9" s="26" customFormat="1" ht="132.6" customHeight="1" x14ac:dyDescent="0.35">
      <c r="A60" s="113" t="s">
        <v>141</v>
      </c>
      <c r="B60" s="113"/>
      <c r="C60" s="67"/>
      <c r="D60" s="67"/>
      <c r="E60" s="67" t="s">
        <v>142</v>
      </c>
    </row>
    <row r="93" hidden="1" x14ac:dyDescent="0.3"/>
  </sheetData>
  <mergeCells count="8">
    <mergeCell ref="A60:B60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1496062992125984" top="0.78740157480314965" bottom="0.78740157480314965" header="0.51181102362204722" footer="0.51181102362204722"/>
  <pageSetup paperSize="9" scale="48" orientation="portrait" verticalDpi="200" r:id="rId1"/>
  <headerFooter differentFirst="1" alignWithMargins="0">
    <oddHeader>&amp;C&amp;"Times New Roman,обычный"&amp;18 2</oddHeader>
  </headerFooter>
  <rowBreaks count="1" manualBreakCount="1">
    <brk id="4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view="pageBreakPreview" zoomScale="53" zoomScaleNormal="100" zoomScaleSheetLayoutView="53" zoomScalePageLayoutView="60" workbookViewId="0">
      <pane xSplit="4" ySplit="12" topLeftCell="E26" activePane="bottomRight" state="frozen"/>
      <selection pane="topRight" activeCell="E1" sqref="E1"/>
      <selection pane="bottomLeft" activeCell="A15" sqref="A15"/>
      <selection pane="bottomRight" activeCell="D16" sqref="D16"/>
    </sheetView>
  </sheetViews>
  <sheetFormatPr defaultColWidth="9.140625" defaultRowHeight="18.75" x14ac:dyDescent="0.3"/>
  <cols>
    <col min="1" max="1" width="17.42578125" style="68" customWidth="1"/>
    <col min="2" max="2" width="22" style="68" customWidth="1"/>
    <col min="3" max="3" width="18.5703125" style="32" customWidth="1"/>
    <col min="4" max="4" width="72.42578125" style="2" customWidth="1"/>
    <col min="5" max="5" width="20.42578125" style="2" customWidth="1"/>
    <col min="6" max="6" width="20.140625" style="2" customWidth="1"/>
    <col min="7" max="7" width="19.140625" style="2" customWidth="1"/>
    <col min="8" max="8" width="18.140625" style="2" customWidth="1"/>
    <col min="9" max="9" width="14.140625" style="2" customWidth="1"/>
    <col min="10" max="10" width="15.140625" style="2" customWidth="1"/>
    <col min="11" max="11" width="15.5703125" style="2" customWidth="1"/>
    <col min="12" max="12" width="15.42578125" style="2" customWidth="1"/>
    <col min="13" max="13" width="14.42578125" style="2" customWidth="1"/>
    <col min="14" max="14" width="15.42578125" style="2" customWidth="1"/>
    <col min="15" max="15" width="15.5703125" style="2" customWidth="1"/>
    <col min="16" max="16" width="21" style="2" customWidth="1"/>
    <col min="17" max="17" width="20.42578125" style="2" hidden="1" customWidth="1"/>
    <col min="18" max="16384" width="9.140625" style="2"/>
  </cols>
  <sheetData>
    <row r="1" spans="1:18" s="26" customFormat="1" ht="25.9" customHeight="1" x14ac:dyDescent="0.35">
      <c r="A1" s="67"/>
      <c r="B1" s="67"/>
      <c r="C1" s="43"/>
      <c r="N1" s="119" t="s">
        <v>135</v>
      </c>
      <c r="O1" s="119"/>
      <c r="P1" s="119"/>
    </row>
    <row r="2" spans="1:18" s="26" customFormat="1" ht="25.9" customHeight="1" x14ac:dyDescent="0.35">
      <c r="A2" s="67"/>
      <c r="B2" s="67"/>
      <c r="C2" s="43"/>
      <c r="F2" s="44"/>
      <c r="G2" s="44"/>
      <c r="H2" s="44"/>
      <c r="I2" s="44" t="s">
        <v>20</v>
      </c>
      <c r="N2" s="124" t="s">
        <v>138</v>
      </c>
      <c r="O2" s="124"/>
      <c r="P2" s="124"/>
      <c r="Q2" s="124"/>
    </row>
    <row r="3" spans="1:18" s="26" customFormat="1" ht="25.9" customHeight="1" x14ac:dyDescent="0.35">
      <c r="A3" s="67"/>
      <c r="B3" s="67"/>
      <c r="C3" s="43"/>
      <c r="F3" s="44"/>
      <c r="G3" s="44"/>
      <c r="H3" s="44"/>
      <c r="I3" s="44"/>
      <c r="N3" s="119" t="s">
        <v>140</v>
      </c>
      <c r="O3" s="119"/>
      <c r="P3" s="119"/>
      <c r="R3" s="30"/>
    </row>
    <row r="4" spans="1:18" s="26" customFormat="1" ht="25.9" customHeight="1" x14ac:dyDescent="0.35">
      <c r="A4" s="67"/>
      <c r="B4" s="67"/>
      <c r="C4" s="43"/>
      <c r="E4" s="44"/>
      <c r="F4" s="44"/>
      <c r="H4" s="44"/>
      <c r="I4" s="44"/>
      <c r="N4" s="120" t="s">
        <v>223</v>
      </c>
      <c r="O4" s="120"/>
      <c r="P4" s="120"/>
      <c r="Q4" s="44"/>
      <c r="R4" s="30"/>
    </row>
    <row r="5" spans="1:18" x14ac:dyDescent="0.3">
      <c r="E5" s="34"/>
      <c r="F5" s="33"/>
      <c r="H5" s="33"/>
      <c r="I5" s="33"/>
      <c r="L5" s="31"/>
      <c r="M5" s="31"/>
      <c r="N5" s="31"/>
      <c r="Q5" s="34"/>
    </row>
    <row r="6" spans="1:18" x14ac:dyDescent="0.3">
      <c r="E6" s="33"/>
      <c r="F6" s="33"/>
      <c r="G6" s="33"/>
      <c r="H6" s="33"/>
      <c r="I6" s="33"/>
      <c r="Q6" s="33"/>
    </row>
    <row r="7" spans="1:18" s="26" customFormat="1" ht="75" customHeight="1" x14ac:dyDescent="0.35">
      <c r="A7" s="121" t="s">
        <v>163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</row>
    <row r="8" spans="1:18" x14ac:dyDescent="0.3">
      <c r="O8" s="35"/>
      <c r="P8" s="32" t="s">
        <v>19</v>
      </c>
    </row>
    <row r="10" spans="1:18" s="28" customFormat="1" ht="27.75" customHeight="1" x14ac:dyDescent="0.25">
      <c r="A10" s="122" t="s">
        <v>164</v>
      </c>
      <c r="B10" s="122" t="s">
        <v>165</v>
      </c>
      <c r="C10" s="118" t="s">
        <v>166</v>
      </c>
      <c r="D10" s="117" t="s">
        <v>167</v>
      </c>
      <c r="E10" s="118" t="s">
        <v>2</v>
      </c>
      <c r="F10" s="118"/>
      <c r="G10" s="118"/>
      <c r="H10" s="118"/>
      <c r="I10" s="118"/>
      <c r="J10" s="118" t="s">
        <v>3</v>
      </c>
      <c r="K10" s="118"/>
      <c r="L10" s="118"/>
      <c r="M10" s="118"/>
      <c r="N10" s="118"/>
      <c r="O10" s="118"/>
      <c r="P10" s="118" t="s">
        <v>21</v>
      </c>
    </row>
    <row r="11" spans="1:18" s="28" customFormat="1" ht="35.25" customHeight="1" x14ac:dyDescent="0.25">
      <c r="A11" s="123"/>
      <c r="B11" s="123"/>
      <c r="C11" s="118"/>
      <c r="D11" s="117"/>
      <c r="E11" s="118" t="s">
        <v>146</v>
      </c>
      <c r="F11" s="118" t="s">
        <v>27</v>
      </c>
      <c r="G11" s="118" t="s">
        <v>22</v>
      </c>
      <c r="H11" s="118"/>
      <c r="I11" s="118" t="s">
        <v>28</v>
      </c>
      <c r="J11" s="118" t="s">
        <v>146</v>
      </c>
      <c r="K11" s="122" t="s">
        <v>147</v>
      </c>
      <c r="L11" s="118" t="s">
        <v>27</v>
      </c>
      <c r="M11" s="118" t="s">
        <v>22</v>
      </c>
      <c r="N11" s="118"/>
      <c r="O11" s="118" t="s">
        <v>28</v>
      </c>
      <c r="P11" s="118"/>
      <c r="Q11" s="118" t="s">
        <v>16</v>
      </c>
    </row>
    <row r="12" spans="1:18" s="28" customFormat="1" ht="54.75" customHeight="1" x14ac:dyDescent="0.25">
      <c r="A12" s="123"/>
      <c r="B12" s="123"/>
      <c r="C12" s="118"/>
      <c r="D12" s="117"/>
      <c r="E12" s="118"/>
      <c r="F12" s="118"/>
      <c r="G12" s="109" t="s">
        <v>23</v>
      </c>
      <c r="H12" s="109" t="s">
        <v>24</v>
      </c>
      <c r="I12" s="118"/>
      <c r="J12" s="118"/>
      <c r="K12" s="125"/>
      <c r="L12" s="118"/>
      <c r="M12" s="109" t="s">
        <v>23</v>
      </c>
      <c r="N12" s="109" t="s">
        <v>24</v>
      </c>
      <c r="O12" s="118"/>
      <c r="P12" s="118"/>
      <c r="Q12" s="118"/>
    </row>
    <row r="13" spans="1:18" s="103" customFormat="1" ht="12.75" x14ac:dyDescent="0.2">
      <c r="A13" s="101">
        <v>1</v>
      </c>
      <c r="B13" s="101">
        <v>2</v>
      </c>
      <c r="C13" s="102">
        <v>3</v>
      </c>
      <c r="D13" s="102">
        <v>4</v>
      </c>
      <c r="E13" s="102">
        <v>5</v>
      </c>
      <c r="F13" s="102">
        <v>6</v>
      </c>
      <c r="G13" s="102">
        <v>7</v>
      </c>
      <c r="H13" s="102">
        <v>8</v>
      </c>
      <c r="I13" s="102">
        <v>9</v>
      </c>
      <c r="J13" s="102">
        <v>10</v>
      </c>
      <c r="K13" s="102">
        <v>11</v>
      </c>
      <c r="L13" s="102">
        <v>12</v>
      </c>
      <c r="M13" s="102">
        <v>13</v>
      </c>
      <c r="N13" s="102">
        <v>14</v>
      </c>
      <c r="O13" s="102">
        <v>15</v>
      </c>
      <c r="P13" s="102">
        <v>16</v>
      </c>
      <c r="Q13" s="102">
        <v>5</v>
      </c>
    </row>
    <row r="14" spans="1:18" ht="33.6" customHeight="1" x14ac:dyDescent="0.3">
      <c r="A14" s="21" t="s">
        <v>82</v>
      </c>
      <c r="B14" s="21"/>
      <c r="C14" s="21"/>
      <c r="D14" s="22" t="s">
        <v>25</v>
      </c>
      <c r="E14" s="37">
        <f>F14+I14</f>
        <v>34538415</v>
      </c>
      <c r="F14" s="37">
        <f>F15</f>
        <v>34538415</v>
      </c>
      <c r="G14" s="37">
        <f t="shared" ref="G14:I14" si="0">G15</f>
        <v>22561070</v>
      </c>
      <c r="H14" s="37">
        <f t="shared" si="0"/>
        <v>806860</v>
      </c>
      <c r="I14" s="37">
        <f t="shared" si="0"/>
        <v>0</v>
      </c>
      <c r="J14" s="37">
        <f>L14+O14</f>
        <v>395425</v>
      </c>
      <c r="K14" s="37">
        <f>K15</f>
        <v>391000</v>
      </c>
      <c r="L14" s="37">
        <f t="shared" ref="L14:O14" si="1">L15</f>
        <v>4425</v>
      </c>
      <c r="M14" s="37">
        <f t="shared" si="1"/>
        <v>0</v>
      </c>
      <c r="N14" s="37">
        <f t="shared" si="1"/>
        <v>0</v>
      </c>
      <c r="O14" s="37">
        <f t="shared" si="1"/>
        <v>391000</v>
      </c>
      <c r="P14" s="37">
        <f>E14+J14</f>
        <v>34933840</v>
      </c>
      <c r="Q14" s="37"/>
    </row>
    <row r="15" spans="1:18" ht="33.6" customHeight="1" x14ac:dyDescent="0.3">
      <c r="A15" s="21" t="s">
        <v>83</v>
      </c>
      <c r="B15" s="70"/>
      <c r="C15" s="21"/>
      <c r="D15" s="22" t="s">
        <v>25</v>
      </c>
      <c r="E15" s="37">
        <f t="shared" ref="E15:E54" si="2">F15+I15</f>
        <v>34538415</v>
      </c>
      <c r="F15" s="37">
        <f>SUM(F16:F31)</f>
        <v>34538415</v>
      </c>
      <c r="G15" s="37">
        <f t="shared" ref="G15:I15" si="3">SUM(G16:G31)</f>
        <v>22561070</v>
      </c>
      <c r="H15" s="37">
        <f t="shared" si="3"/>
        <v>806860</v>
      </c>
      <c r="I15" s="37">
        <f t="shared" si="3"/>
        <v>0</v>
      </c>
      <c r="J15" s="37">
        <f t="shared" ref="J15:J54" si="4">L15+O15</f>
        <v>395425</v>
      </c>
      <c r="K15" s="37">
        <f>SUM(K16:K31)</f>
        <v>391000</v>
      </c>
      <c r="L15" s="37">
        <f t="shared" ref="L15:O15" si="5">SUM(L16:L31)</f>
        <v>4425</v>
      </c>
      <c r="M15" s="37">
        <f t="shared" si="5"/>
        <v>0</v>
      </c>
      <c r="N15" s="37">
        <f t="shared" si="5"/>
        <v>0</v>
      </c>
      <c r="O15" s="37">
        <f t="shared" si="5"/>
        <v>391000</v>
      </c>
      <c r="P15" s="37">
        <f t="shared" ref="P15:P54" si="6">E15+J15</f>
        <v>34933840</v>
      </c>
      <c r="Q15" s="37"/>
    </row>
    <row r="16" spans="1:18" ht="45" customHeight="1" x14ac:dyDescent="0.3">
      <c r="A16" s="21" t="s">
        <v>84</v>
      </c>
      <c r="B16" s="21" t="s">
        <v>85</v>
      </c>
      <c r="C16" s="21" t="s">
        <v>29</v>
      </c>
      <c r="D16" s="22" t="s">
        <v>86</v>
      </c>
      <c r="E16" s="37">
        <f t="shared" si="2"/>
        <v>30958000</v>
      </c>
      <c r="F16" s="37">
        <v>30958000</v>
      </c>
      <c r="G16" s="37">
        <v>22456745</v>
      </c>
      <c r="H16" s="37">
        <v>802990</v>
      </c>
      <c r="I16" s="37">
        <v>0</v>
      </c>
      <c r="J16" s="37">
        <f t="shared" si="4"/>
        <v>391005</v>
      </c>
      <c r="K16" s="37">
        <v>391000</v>
      </c>
      <c r="L16" s="37">
        <v>5</v>
      </c>
      <c r="M16" s="37">
        <v>0</v>
      </c>
      <c r="N16" s="37">
        <v>0</v>
      </c>
      <c r="O16" s="37">
        <v>391000</v>
      </c>
      <c r="P16" s="37">
        <f t="shared" si="6"/>
        <v>31349005</v>
      </c>
      <c r="Q16" s="76">
        <v>10116</v>
      </c>
    </row>
    <row r="17" spans="1:21" ht="45" customHeight="1" x14ac:dyDescent="0.3">
      <c r="A17" s="21" t="s">
        <v>120</v>
      </c>
      <c r="B17" s="21" t="s">
        <v>121</v>
      </c>
      <c r="C17" s="21" t="s">
        <v>122</v>
      </c>
      <c r="D17" s="22" t="s">
        <v>119</v>
      </c>
      <c r="E17" s="37">
        <f t="shared" si="2"/>
        <v>37400</v>
      </c>
      <c r="F17" s="37">
        <v>37400</v>
      </c>
      <c r="G17" s="37">
        <v>0</v>
      </c>
      <c r="H17" s="37">
        <v>0</v>
      </c>
      <c r="I17" s="37">
        <v>0</v>
      </c>
      <c r="J17" s="37">
        <f t="shared" si="4"/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f t="shared" si="6"/>
        <v>37400</v>
      </c>
      <c r="Q17" s="76"/>
    </row>
    <row r="18" spans="1:21" ht="37.9" customHeight="1" x14ac:dyDescent="0.3">
      <c r="A18" s="21" t="s">
        <v>87</v>
      </c>
      <c r="B18" s="71" t="s">
        <v>51</v>
      </c>
      <c r="C18" s="21" t="s">
        <v>30</v>
      </c>
      <c r="D18" s="75" t="s">
        <v>50</v>
      </c>
      <c r="E18" s="37">
        <f t="shared" si="2"/>
        <v>84610</v>
      </c>
      <c r="F18" s="37">
        <v>84610</v>
      </c>
      <c r="G18" s="37">
        <v>0</v>
      </c>
      <c r="H18" s="37">
        <v>0</v>
      </c>
      <c r="I18" s="37">
        <v>0</v>
      </c>
      <c r="J18" s="37">
        <f t="shared" si="4"/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f t="shared" si="6"/>
        <v>84610</v>
      </c>
      <c r="Q18" s="76">
        <v>90802</v>
      </c>
    </row>
    <row r="19" spans="1:21" ht="34.15" hidden="1" customHeight="1" x14ac:dyDescent="0.3">
      <c r="A19" s="21" t="s">
        <v>88</v>
      </c>
      <c r="B19" s="21" t="s">
        <v>89</v>
      </c>
      <c r="C19" s="21"/>
      <c r="D19" s="59" t="s">
        <v>52</v>
      </c>
      <c r="E19" s="37">
        <f t="shared" si="2"/>
        <v>0</v>
      </c>
      <c r="F19" s="37"/>
      <c r="G19" s="37"/>
      <c r="H19" s="37"/>
      <c r="I19" s="37"/>
      <c r="J19" s="37">
        <f t="shared" si="4"/>
        <v>0</v>
      </c>
      <c r="K19" s="37"/>
      <c r="L19" s="37"/>
      <c r="M19" s="37"/>
      <c r="N19" s="37"/>
      <c r="O19" s="37"/>
      <c r="P19" s="37">
        <f t="shared" si="6"/>
        <v>0</v>
      </c>
      <c r="Q19" s="76"/>
      <c r="U19" s="12" t="e">
        <f>P54-P16-P17-#REF!-#REF!-P29-P31</f>
        <v>#REF!</v>
      </c>
    </row>
    <row r="20" spans="1:21" ht="45" customHeight="1" x14ac:dyDescent="0.3">
      <c r="A20" s="21" t="s">
        <v>91</v>
      </c>
      <c r="B20" s="21" t="s">
        <v>93</v>
      </c>
      <c r="C20" s="21" t="s">
        <v>30</v>
      </c>
      <c r="D20" s="75" t="s">
        <v>53</v>
      </c>
      <c r="E20" s="37">
        <f t="shared" si="2"/>
        <v>9250</v>
      </c>
      <c r="F20" s="37">
        <v>9250</v>
      </c>
      <c r="G20" s="37">
        <v>0</v>
      </c>
      <c r="H20" s="37">
        <v>0</v>
      </c>
      <c r="I20" s="37">
        <v>0</v>
      </c>
      <c r="J20" s="37">
        <f t="shared" si="4"/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f t="shared" si="6"/>
        <v>9250</v>
      </c>
      <c r="Q20" s="76">
        <v>91104</v>
      </c>
    </row>
    <row r="21" spans="1:21" ht="34.15" customHeight="1" x14ac:dyDescent="0.3">
      <c r="A21" s="21" t="s">
        <v>92</v>
      </c>
      <c r="B21" s="21" t="s">
        <v>94</v>
      </c>
      <c r="C21" s="21" t="s">
        <v>30</v>
      </c>
      <c r="D21" s="75" t="s">
        <v>54</v>
      </c>
      <c r="E21" s="37">
        <f t="shared" si="2"/>
        <v>27000</v>
      </c>
      <c r="F21" s="37">
        <v>27000</v>
      </c>
      <c r="G21" s="37">
        <v>0</v>
      </c>
      <c r="H21" s="37">
        <v>0</v>
      </c>
      <c r="I21" s="37">
        <v>0</v>
      </c>
      <c r="J21" s="37">
        <f t="shared" si="4"/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f t="shared" si="6"/>
        <v>27000</v>
      </c>
      <c r="Q21" s="76">
        <v>91107</v>
      </c>
    </row>
    <row r="22" spans="1:21" ht="34.15" hidden="1" customHeight="1" x14ac:dyDescent="0.3">
      <c r="A22" s="21" t="s">
        <v>95</v>
      </c>
      <c r="B22" s="21" t="s">
        <v>81</v>
      </c>
      <c r="C22" s="21"/>
      <c r="D22" s="84" t="s">
        <v>79</v>
      </c>
      <c r="E22" s="37">
        <f t="shared" si="2"/>
        <v>0</v>
      </c>
      <c r="F22" s="37"/>
      <c r="G22" s="37"/>
      <c r="H22" s="37"/>
      <c r="I22" s="37"/>
      <c r="J22" s="37">
        <f t="shared" si="4"/>
        <v>0</v>
      </c>
      <c r="K22" s="37"/>
      <c r="L22" s="37"/>
      <c r="M22" s="37"/>
      <c r="N22" s="37"/>
      <c r="O22" s="37"/>
      <c r="P22" s="37">
        <f t="shared" si="6"/>
        <v>0</v>
      </c>
      <c r="Q22" s="76"/>
    </row>
    <row r="23" spans="1:21" ht="34.15" customHeight="1" x14ac:dyDescent="0.3">
      <c r="A23" s="21" t="s">
        <v>90</v>
      </c>
      <c r="B23" s="53">
        <v>3133</v>
      </c>
      <c r="C23" s="53">
        <v>1040</v>
      </c>
      <c r="D23" s="84" t="s">
        <v>80</v>
      </c>
      <c r="E23" s="37">
        <f t="shared" si="2"/>
        <v>22000</v>
      </c>
      <c r="F23" s="37">
        <v>22000</v>
      </c>
      <c r="G23" s="37">
        <v>0</v>
      </c>
      <c r="H23" s="37">
        <v>0</v>
      </c>
      <c r="I23" s="37">
        <v>0</v>
      </c>
      <c r="J23" s="37">
        <f t="shared" si="4"/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f t="shared" si="6"/>
        <v>22000</v>
      </c>
      <c r="Q23" s="76">
        <v>91103</v>
      </c>
    </row>
    <row r="24" spans="1:21" ht="79.900000000000006" customHeight="1" x14ac:dyDescent="0.3">
      <c r="A24" s="21" t="s">
        <v>168</v>
      </c>
      <c r="B24" s="53">
        <v>3140</v>
      </c>
      <c r="C24" s="53">
        <v>1040</v>
      </c>
      <c r="D24" s="22" t="s">
        <v>169</v>
      </c>
      <c r="E24" s="37">
        <f t="shared" si="2"/>
        <v>54000</v>
      </c>
      <c r="F24" s="37">
        <v>54000</v>
      </c>
      <c r="G24" s="37">
        <v>0</v>
      </c>
      <c r="H24" s="37">
        <v>0</v>
      </c>
      <c r="I24" s="37">
        <v>0</v>
      </c>
      <c r="J24" s="37">
        <f t="shared" si="4"/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f t="shared" si="6"/>
        <v>54000</v>
      </c>
      <c r="Q24" s="76"/>
    </row>
    <row r="25" spans="1:21" ht="34.15" customHeight="1" x14ac:dyDescent="0.3">
      <c r="A25" s="73" t="s">
        <v>170</v>
      </c>
      <c r="B25" s="73" t="s">
        <v>171</v>
      </c>
      <c r="C25" s="73" t="s">
        <v>45</v>
      </c>
      <c r="D25" s="22" t="s">
        <v>46</v>
      </c>
      <c r="E25" s="37">
        <f t="shared" si="2"/>
        <v>127280</v>
      </c>
      <c r="F25" s="37">
        <v>127280</v>
      </c>
      <c r="G25" s="37">
        <v>104325</v>
      </c>
      <c r="H25" s="37">
        <v>0</v>
      </c>
      <c r="I25" s="37">
        <v>0</v>
      </c>
      <c r="J25" s="37">
        <f t="shared" si="4"/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f t="shared" si="6"/>
        <v>127280</v>
      </c>
      <c r="Q25" s="76">
        <v>90501</v>
      </c>
    </row>
    <row r="26" spans="1:21" ht="34.15" customHeight="1" x14ac:dyDescent="0.3">
      <c r="A26" s="73" t="s">
        <v>172</v>
      </c>
      <c r="B26" s="52">
        <v>3242</v>
      </c>
      <c r="C26" s="52">
        <v>1090</v>
      </c>
      <c r="D26" s="41" t="s">
        <v>173</v>
      </c>
      <c r="E26" s="37">
        <f t="shared" si="2"/>
        <v>212155</v>
      </c>
      <c r="F26" s="37">
        <v>212155</v>
      </c>
      <c r="G26" s="37">
        <v>0</v>
      </c>
      <c r="H26" s="37">
        <v>0</v>
      </c>
      <c r="I26" s="37">
        <v>0</v>
      </c>
      <c r="J26" s="37">
        <f t="shared" si="4"/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f t="shared" si="6"/>
        <v>212155</v>
      </c>
      <c r="Q26" s="76"/>
    </row>
    <row r="27" spans="1:21" ht="34.15" customHeight="1" x14ac:dyDescent="0.3">
      <c r="A27" s="73" t="s">
        <v>174</v>
      </c>
      <c r="B27" s="52">
        <v>4082</v>
      </c>
      <c r="C27" s="73" t="s">
        <v>44</v>
      </c>
      <c r="D27" s="41" t="s">
        <v>175</v>
      </c>
      <c r="E27" s="37">
        <f t="shared" si="2"/>
        <v>159500</v>
      </c>
      <c r="F27" s="37">
        <v>159500</v>
      </c>
      <c r="G27" s="37">
        <v>0</v>
      </c>
      <c r="H27" s="37">
        <v>0</v>
      </c>
      <c r="I27" s="37">
        <v>0</v>
      </c>
      <c r="J27" s="37">
        <f t="shared" si="4"/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f t="shared" si="6"/>
        <v>159500</v>
      </c>
      <c r="Q27" s="76"/>
    </row>
    <row r="28" spans="1:21" ht="64.900000000000006" customHeight="1" x14ac:dyDescent="0.3">
      <c r="A28" s="21" t="s">
        <v>97</v>
      </c>
      <c r="B28" s="70" t="s">
        <v>98</v>
      </c>
      <c r="C28" s="21" t="s">
        <v>31</v>
      </c>
      <c r="D28" s="20" t="s">
        <v>99</v>
      </c>
      <c r="E28" s="37">
        <f t="shared" si="2"/>
        <v>49000</v>
      </c>
      <c r="F28" s="37">
        <v>49000</v>
      </c>
      <c r="G28" s="37">
        <v>0</v>
      </c>
      <c r="H28" s="37">
        <v>0</v>
      </c>
      <c r="I28" s="37">
        <v>0</v>
      </c>
      <c r="J28" s="37">
        <f t="shared" si="4"/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f t="shared" si="6"/>
        <v>49000</v>
      </c>
      <c r="Q28" s="76">
        <v>130102</v>
      </c>
    </row>
    <row r="29" spans="1:21" ht="34.15" customHeight="1" x14ac:dyDescent="0.3">
      <c r="A29" s="21" t="s">
        <v>100</v>
      </c>
      <c r="B29" s="70" t="s">
        <v>101</v>
      </c>
      <c r="C29" s="21" t="s">
        <v>55</v>
      </c>
      <c r="D29" s="38" t="s">
        <v>102</v>
      </c>
      <c r="E29" s="37">
        <f t="shared" si="2"/>
        <v>2795220</v>
      </c>
      <c r="F29" s="37">
        <f>2007100+788120</f>
        <v>2795220</v>
      </c>
      <c r="G29" s="37">
        <v>0</v>
      </c>
      <c r="H29" s="37">
        <v>3870</v>
      </c>
      <c r="I29" s="37">
        <v>0</v>
      </c>
      <c r="J29" s="37">
        <f t="shared" si="4"/>
        <v>2560</v>
      </c>
      <c r="K29" s="37">
        <v>0</v>
      </c>
      <c r="L29" s="37">
        <v>2560</v>
      </c>
      <c r="M29" s="37">
        <v>0</v>
      </c>
      <c r="N29" s="37">
        <v>0</v>
      </c>
      <c r="O29" s="37">
        <v>0</v>
      </c>
      <c r="P29" s="37">
        <f t="shared" si="6"/>
        <v>2797780</v>
      </c>
      <c r="Q29" s="76">
        <v>100203</v>
      </c>
    </row>
    <row r="30" spans="1:21" ht="34.15" customHeight="1" x14ac:dyDescent="0.3">
      <c r="A30" s="21" t="s">
        <v>219</v>
      </c>
      <c r="B30" s="70" t="s">
        <v>220</v>
      </c>
      <c r="C30" s="21" t="s">
        <v>221</v>
      </c>
      <c r="D30" s="38" t="s">
        <v>222</v>
      </c>
      <c r="E30" s="37">
        <f t="shared" si="2"/>
        <v>0</v>
      </c>
      <c r="F30" s="37">
        <v>0</v>
      </c>
      <c r="G30" s="37">
        <v>0</v>
      </c>
      <c r="H30" s="37">
        <v>0</v>
      </c>
      <c r="I30" s="37">
        <v>0</v>
      </c>
      <c r="J30" s="37">
        <f t="shared" si="4"/>
        <v>1860</v>
      </c>
      <c r="K30" s="37">
        <v>0</v>
      </c>
      <c r="L30" s="37">
        <v>1860</v>
      </c>
      <c r="M30" s="37">
        <v>0</v>
      </c>
      <c r="N30" s="37">
        <v>0</v>
      </c>
      <c r="O30" s="37">
        <v>0</v>
      </c>
      <c r="P30" s="37">
        <f t="shared" si="6"/>
        <v>1860</v>
      </c>
      <c r="Q30" s="76"/>
    </row>
    <row r="31" spans="1:21" ht="34.15" customHeight="1" x14ac:dyDescent="0.3">
      <c r="A31" s="21" t="s">
        <v>103</v>
      </c>
      <c r="B31" s="72" t="s">
        <v>104</v>
      </c>
      <c r="C31" s="21" t="s">
        <v>105</v>
      </c>
      <c r="D31" s="59" t="s">
        <v>106</v>
      </c>
      <c r="E31" s="37">
        <f t="shared" si="2"/>
        <v>3000</v>
      </c>
      <c r="F31" s="37">
        <v>3000</v>
      </c>
      <c r="G31" s="37">
        <v>0</v>
      </c>
      <c r="H31" s="37">
        <v>0</v>
      </c>
      <c r="I31" s="37">
        <v>0</v>
      </c>
      <c r="J31" s="37">
        <f t="shared" si="4"/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f t="shared" si="6"/>
        <v>3000</v>
      </c>
      <c r="Q31" s="76">
        <v>250404</v>
      </c>
    </row>
    <row r="32" spans="1:21" s="77" customFormat="1" ht="45" customHeight="1" x14ac:dyDescent="0.2">
      <c r="A32" s="21" t="s">
        <v>107</v>
      </c>
      <c r="B32" s="21"/>
      <c r="C32" s="21"/>
      <c r="D32" s="90" t="s">
        <v>26</v>
      </c>
      <c r="E32" s="37">
        <f t="shared" si="2"/>
        <v>205868870</v>
      </c>
      <c r="F32" s="37">
        <f>F33</f>
        <v>205868870</v>
      </c>
      <c r="G32" s="37">
        <f t="shared" ref="G32:I32" si="7">G33</f>
        <v>6683135</v>
      </c>
      <c r="H32" s="37">
        <f t="shared" si="7"/>
        <v>331850</v>
      </c>
      <c r="I32" s="37">
        <f t="shared" si="7"/>
        <v>0</v>
      </c>
      <c r="J32" s="37">
        <f t="shared" si="4"/>
        <v>188700</v>
      </c>
      <c r="K32" s="37">
        <f>K33</f>
        <v>0</v>
      </c>
      <c r="L32" s="37">
        <f t="shared" ref="L32:O32" si="8">L33</f>
        <v>188700</v>
      </c>
      <c r="M32" s="37">
        <f t="shared" si="8"/>
        <v>150400</v>
      </c>
      <c r="N32" s="37">
        <f t="shared" si="8"/>
        <v>4705</v>
      </c>
      <c r="O32" s="37">
        <f t="shared" si="8"/>
        <v>0</v>
      </c>
      <c r="P32" s="37">
        <f t="shared" si="6"/>
        <v>206057570</v>
      </c>
      <c r="Q32" s="76"/>
    </row>
    <row r="33" spans="1:17" s="77" customFormat="1" ht="45" customHeight="1" x14ac:dyDescent="0.2">
      <c r="A33" s="21" t="s">
        <v>108</v>
      </c>
      <c r="B33" s="21"/>
      <c r="C33" s="21"/>
      <c r="D33" s="90" t="s">
        <v>26</v>
      </c>
      <c r="E33" s="37">
        <f t="shared" si="2"/>
        <v>205868870</v>
      </c>
      <c r="F33" s="37">
        <f>SUM(F34:F53)</f>
        <v>205868870</v>
      </c>
      <c r="G33" s="37">
        <f t="shared" ref="G33:I33" si="9">SUM(G34:G53)</f>
        <v>6683135</v>
      </c>
      <c r="H33" s="37">
        <f t="shared" si="9"/>
        <v>331850</v>
      </c>
      <c r="I33" s="37">
        <f t="shared" si="9"/>
        <v>0</v>
      </c>
      <c r="J33" s="37">
        <f t="shared" si="4"/>
        <v>188700</v>
      </c>
      <c r="K33" s="37">
        <f>SUM(K34:K53)</f>
        <v>0</v>
      </c>
      <c r="L33" s="37">
        <f t="shared" ref="L33:O33" si="10">SUM(L34:L53)</f>
        <v>188700</v>
      </c>
      <c r="M33" s="37">
        <f t="shared" si="10"/>
        <v>150400</v>
      </c>
      <c r="N33" s="37">
        <f t="shared" si="10"/>
        <v>4705</v>
      </c>
      <c r="O33" s="37">
        <f t="shared" si="10"/>
        <v>0</v>
      </c>
      <c r="P33" s="37">
        <f t="shared" si="6"/>
        <v>206057570</v>
      </c>
      <c r="Q33" s="37" t="e">
        <f>Q34+#REF!+#REF!+#REF!+#REF!+Q51+#REF!+Q52+#REF!+#REF!</f>
        <v>#REF!</v>
      </c>
    </row>
    <row r="34" spans="1:17" s="77" customFormat="1" ht="45" customHeight="1" x14ac:dyDescent="0.2">
      <c r="A34" s="21" t="s">
        <v>176</v>
      </c>
      <c r="B34" s="21" t="s">
        <v>177</v>
      </c>
      <c r="C34" s="21" t="s">
        <v>130</v>
      </c>
      <c r="D34" s="91" t="s">
        <v>178</v>
      </c>
      <c r="E34" s="37">
        <f t="shared" si="2"/>
        <v>17375500</v>
      </c>
      <c r="F34" s="78">
        <v>17375500</v>
      </c>
      <c r="G34" s="78">
        <v>0</v>
      </c>
      <c r="H34" s="78">
        <v>0</v>
      </c>
      <c r="I34" s="78">
        <v>0</v>
      </c>
      <c r="J34" s="37">
        <f t="shared" si="4"/>
        <v>0</v>
      </c>
      <c r="K34" s="78">
        <v>0</v>
      </c>
      <c r="L34" s="78">
        <v>0</v>
      </c>
      <c r="M34" s="78">
        <v>0</v>
      </c>
      <c r="N34" s="78">
        <v>0</v>
      </c>
      <c r="O34" s="78">
        <v>0</v>
      </c>
      <c r="P34" s="37">
        <f t="shared" si="6"/>
        <v>17375500</v>
      </c>
      <c r="Q34" s="76"/>
    </row>
    <row r="35" spans="1:17" s="77" customFormat="1" ht="45" customHeight="1" x14ac:dyDescent="0.2">
      <c r="A35" s="21" t="s">
        <v>124</v>
      </c>
      <c r="B35" s="21" t="s">
        <v>125</v>
      </c>
      <c r="C35" s="21" t="s">
        <v>126</v>
      </c>
      <c r="D35" s="91" t="s">
        <v>127</v>
      </c>
      <c r="E35" s="37">
        <f t="shared" si="2"/>
        <v>46013400</v>
      </c>
      <c r="F35" s="37">
        <v>46013400</v>
      </c>
      <c r="G35" s="37">
        <v>0</v>
      </c>
      <c r="H35" s="37">
        <v>0</v>
      </c>
      <c r="I35" s="37">
        <v>0</v>
      </c>
      <c r="J35" s="37">
        <f t="shared" si="4"/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f t="shared" si="6"/>
        <v>46013400</v>
      </c>
      <c r="Q35" s="76"/>
    </row>
    <row r="36" spans="1:17" s="77" customFormat="1" ht="64.900000000000006" customHeight="1" x14ac:dyDescent="0.2">
      <c r="A36" s="21" t="s">
        <v>128</v>
      </c>
      <c r="B36" s="21" t="s">
        <v>129</v>
      </c>
      <c r="C36" s="21" t="s">
        <v>130</v>
      </c>
      <c r="D36" s="91" t="s">
        <v>133</v>
      </c>
      <c r="E36" s="37">
        <f t="shared" si="2"/>
        <v>64770</v>
      </c>
      <c r="F36" s="37">
        <v>64770</v>
      </c>
      <c r="G36" s="37">
        <v>0</v>
      </c>
      <c r="H36" s="37">
        <v>0</v>
      </c>
      <c r="I36" s="37">
        <v>0</v>
      </c>
      <c r="J36" s="37">
        <f t="shared" si="4"/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f t="shared" si="6"/>
        <v>64770</v>
      </c>
      <c r="Q36" s="76"/>
    </row>
    <row r="37" spans="1:17" s="77" customFormat="1" ht="64.900000000000006" customHeight="1" x14ac:dyDescent="0.2">
      <c r="A37" s="21" t="s">
        <v>131</v>
      </c>
      <c r="B37" s="21" t="s">
        <v>132</v>
      </c>
      <c r="C37" s="21" t="s">
        <v>126</v>
      </c>
      <c r="D37" s="91" t="s">
        <v>134</v>
      </c>
      <c r="E37" s="37">
        <f t="shared" si="2"/>
        <v>244430</v>
      </c>
      <c r="F37" s="37">
        <v>244430</v>
      </c>
      <c r="G37" s="37">
        <v>0</v>
      </c>
      <c r="H37" s="37">
        <v>0</v>
      </c>
      <c r="I37" s="37">
        <v>0</v>
      </c>
      <c r="J37" s="37">
        <f t="shared" si="4"/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f t="shared" si="6"/>
        <v>244430</v>
      </c>
      <c r="Q37" s="76"/>
    </row>
    <row r="38" spans="1:17" ht="34.15" customHeight="1" x14ac:dyDescent="0.3">
      <c r="A38" s="21" t="s">
        <v>109</v>
      </c>
      <c r="B38" s="70" t="s">
        <v>56</v>
      </c>
      <c r="C38" s="104" t="s">
        <v>30</v>
      </c>
      <c r="D38" s="22" t="s">
        <v>62</v>
      </c>
      <c r="E38" s="37">
        <f t="shared" si="2"/>
        <v>1166234</v>
      </c>
      <c r="F38" s="37">
        <v>1166234</v>
      </c>
      <c r="G38" s="37">
        <v>0</v>
      </c>
      <c r="H38" s="37">
        <v>0</v>
      </c>
      <c r="I38" s="37">
        <v>0</v>
      </c>
      <c r="J38" s="37">
        <f t="shared" si="4"/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f t="shared" si="6"/>
        <v>1166234</v>
      </c>
      <c r="Q38" s="40" t="s">
        <v>68</v>
      </c>
    </row>
    <row r="39" spans="1:17" ht="34.15" customHeight="1" x14ac:dyDescent="0.3">
      <c r="A39" s="21" t="s">
        <v>179</v>
      </c>
      <c r="B39" s="70" t="s">
        <v>180</v>
      </c>
      <c r="C39" s="104" t="s">
        <v>30</v>
      </c>
      <c r="D39" s="105" t="s">
        <v>67</v>
      </c>
      <c r="E39" s="37">
        <f t="shared" si="2"/>
        <v>206400</v>
      </c>
      <c r="F39" s="37">
        <v>206400</v>
      </c>
      <c r="G39" s="37">
        <v>0</v>
      </c>
      <c r="H39" s="37">
        <v>0</v>
      </c>
      <c r="I39" s="37">
        <v>0</v>
      </c>
      <c r="J39" s="37">
        <f t="shared" si="4"/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f t="shared" si="6"/>
        <v>206400</v>
      </c>
      <c r="Q39" s="40" t="s">
        <v>69</v>
      </c>
    </row>
    <row r="40" spans="1:17" ht="45" customHeight="1" x14ac:dyDescent="0.3">
      <c r="A40" s="21" t="s">
        <v>110</v>
      </c>
      <c r="B40" s="70" t="s">
        <v>57</v>
      </c>
      <c r="C40" s="104" t="s">
        <v>30</v>
      </c>
      <c r="D40" s="22" t="s">
        <v>63</v>
      </c>
      <c r="E40" s="37">
        <f t="shared" si="2"/>
        <v>48134000</v>
      </c>
      <c r="F40" s="37">
        <v>48134000</v>
      </c>
      <c r="G40" s="37">
        <v>0</v>
      </c>
      <c r="H40" s="37">
        <v>0</v>
      </c>
      <c r="I40" s="37">
        <v>0</v>
      </c>
      <c r="J40" s="37">
        <f t="shared" si="4"/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f t="shared" si="6"/>
        <v>48134000</v>
      </c>
      <c r="Q40" s="40" t="s">
        <v>70</v>
      </c>
    </row>
    <row r="41" spans="1:17" ht="39" customHeight="1" x14ac:dyDescent="0.3">
      <c r="A41" s="21" t="s">
        <v>111</v>
      </c>
      <c r="B41" s="70" t="s">
        <v>58</v>
      </c>
      <c r="C41" s="104" t="s">
        <v>30</v>
      </c>
      <c r="D41" s="22" t="s">
        <v>64</v>
      </c>
      <c r="E41" s="37">
        <f t="shared" si="2"/>
        <v>8391000</v>
      </c>
      <c r="F41" s="37">
        <v>8391000</v>
      </c>
      <c r="G41" s="37">
        <v>0</v>
      </c>
      <c r="H41" s="37">
        <v>0</v>
      </c>
      <c r="I41" s="37">
        <v>0</v>
      </c>
      <c r="J41" s="37">
        <f t="shared" si="4"/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f t="shared" si="6"/>
        <v>8391000</v>
      </c>
      <c r="Q41" s="40" t="s">
        <v>71</v>
      </c>
    </row>
    <row r="42" spans="1:17" ht="34.15" customHeight="1" x14ac:dyDescent="0.3">
      <c r="A42" s="21" t="s">
        <v>112</v>
      </c>
      <c r="B42" s="70" t="s">
        <v>59</v>
      </c>
      <c r="C42" s="104" t="s">
        <v>30</v>
      </c>
      <c r="D42" s="22" t="s">
        <v>65</v>
      </c>
      <c r="E42" s="37">
        <f t="shared" si="2"/>
        <v>26637800</v>
      </c>
      <c r="F42" s="37">
        <v>26637800</v>
      </c>
      <c r="G42" s="37">
        <v>0</v>
      </c>
      <c r="H42" s="37">
        <v>0</v>
      </c>
      <c r="I42" s="37">
        <v>0</v>
      </c>
      <c r="J42" s="37">
        <f t="shared" si="4"/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f t="shared" si="6"/>
        <v>26637800</v>
      </c>
      <c r="Q42" s="39" t="s">
        <v>72</v>
      </c>
    </row>
    <row r="43" spans="1:17" ht="34.15" customHeight="1" x14ac:dyDescent="0.3">
      <c r="A43" s="21" t="s">
        <v>113</v>
      </c>
      <c r="B43" s="70" t="s">
        <v>60</v>
      </c>
      <c r="C43" s="104" t="s">
        <v>30</v>
      </c>
      <c r="D43" s="22" t="s">
        <v>66</v>
      </c>
      <c r="E43" s="37">
        <f t="shared" si="2"/>
        <v>572110</v>
      </c>
      <c r="F43" s="37">
        <v>572110</v>
      </c>
      <c r="G43" s="37">
        <v>0</v>
      </c>
      <c r="H43" s="37">
        <v>0</v>
      </c>
      <c r="I43" s="37">
        <v>0</v>
      </c>
      <c r="J43" s="37">
        <f t="shared" si="4"/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f t="shared" si="6"/>
        <v>572110</v>
      </c>
      <c r="Q43" s="39" t="s">
        <v>73</v>
      </c>
    </row>
    <row r="44" spans="1:17" ht="34.15" customHeight="1" x14ac:dyDescent="0.3">
      <c r="A44" s="21" t="s">
        <v>114</v>
      </c>
      <c r="B44" s="70" t="s">
        <v>61</v>
      </c>
      <c r="C44" s="104" t="s">
        <v>30</v>
      </c>
      <c r="D44" s="106" t="s">
        <v>181</v>
      </c>
      <c r="E44" s="37">
        <f t="shared" si="2"/>
        <v>20142044</v>
      </c>
      <c r="F44" s="37">
        <v>20142044</v>
      </c>
      <c r="G44" s="37">
        <v>0</v>
      </c>
      <c r="H44" s="37">
        <v>0</v>
      </c>
      <c r="I44" s="37">
        <v>0</v>
      </c>
      <c r="J44" s="37">
        <f t="shared" si="4"/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f t="shared" si="6"/>
        <v>20142044</v>
      </c>
      <c r="Q44" s="40" t="s">
        <v>74</v>
      </c>
    </row>
    <row r="45" spans="1:17" ht="45" customHeight="1" x14ac:dyDescent="0.3">
      <c r="A45" s="21" t="s">
        <v>182</v>
      </c>
      <c r="B45" s="70" t="s">
        <v>183</v>
      </c>
      <c r="C45" s="107">
        <v>1010</v>
      </c>
      <c r="D45" s="22" t="s">
        <v>184</v>
      </c>
      <c r="E45" s="37">
        <f t="shared" si="2"/>
        <v>16994245</v>
      </c>
      <c r="F45" s="37">
        <v>16994245</v>
      </c>
      <c r="G45" s="37">
        <v>0</v>
      </c>
      <c r="H45" s="37">
        <v>0</v>
      </c>
      <c r="I45" s="37">
        <v>0</v>
      </c>
      <c r="J45" s="37">
        <f t="shared" si="4"/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f t="shared" si="6"/>
        <v>16994245</v>
      </c>
      <c r="Q45" s="76">
        <v>90413</v>
      </c>
    </row>
    <row r="46" spans="1:17" ht="62.45" customHeight="1" x14ac:dyDescent="0.3">
      <c r="A46" s="21" t="s">
        <v>185</v>
      </c>
      <c r="B46" s="70" t="s">
        <v>186</v>
      </c>
      <c r="C46" s="107">
        <v>1010</v>
      </c>
      <c r="D46" s="22" t="s">
        <v>187</v>
      </c>
      <c r="E46" s="37">
        <f t="shared" si="2"/>
        <v>4780667</v>
      </c>
      <c r="F46" s="37">
        <v>4780667</v>
      </c>
      <c r="G46" s="37">
        <v>0</v>
      </c>
      <c r="H46" s="37">
        <v>0</v>
      </c>
      <c r="I46" s="37">
        <v>0</v>
      </c>
      <c r="J46" s="37">
        <f t="shared" si="4"/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f t="shared" si="6"/>
        <v>4780667</v>
      </c>
      <c r="Q46" s="76"/>
    </row>
    <row r="47" spans="1:17" ht="58.9" customHeight="1" x14ac:dyDescent="0.3">
      <c r="A47" s="21" t="s">
        <v>188</v>
      </c>
      <c r="B47" s="70" t="s">
        <v>189</v>
      </c>
      <c r="C47" s="107">
        <v>1010</v>
      </c>
      <c r="D47" s="22" t="s">
        <v>190</v>
      </c>
      <c r="E47" s="37">
        <f t="shared" si="2"/>
        <v>2283300</v>
      </c>
      <c r="F47" s="37">
        <v>2283300</v>
      </c>
      <c r="G47" s="37">
        <v>0</v>
      </c>
      <c r="H47" s="37">
        <v>0</v>
      </c>
      <c r="I47" s="37">
        <v>0</v>
      </c>
      <c r="J47" s="37">
        <f t="shared" si="4"/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f t="shared" si="6"/>
        <v>2283300</v>
      </c>
      <c r="Q47" s="76"/>
    </row>
    <row r="48" spans="1:17" ht="67.900000000000006" customHeight="1" x14ac:dyDescent="0.3">
      <c r="A48" s="21" t="s">
        <v>191</v>
      </c>
      <c r="B48" s="70" t="s">
        <v>192</v>
      </c>
      <c r="C48" s="107">
        <v>1040</v>
      </c>
      <c r="D48" s="22" t="s">
        <v>193</v>
      </c>
      <c r="E48" s="37">
        <f t="shared" si="2"/>
        <v>314624</v>
      </c>
      <c r="F48" s="37">
        <v>314624</v>
      </c>
      <c r="G48" s="37">
        <v>0</v>
      </c>
      <c r="H48" s="37">
        <v>0</v>
      </c>
      <c r="I48" s="37">
        <v>0</v>
      </c>
      <c r="J48" s="37">
        <f t="shared" si="4"/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f t="shared" si="6"/>
        <v>314624</v>
      </c>
      <c r="Q48" s="76"/>
    </row>
    <row r="49" spans="1:17" ht="65.45" customHeight="1" x14ac:dyDescent="0.3">
      <c r="A49" s="21" t="s">
        <v>194</v>
      </c>
      <c r="B49" s="70" t="s">
        <v>195</v>
      </c>
      <c r="C49" s="107">
        <v>1010</v>
      </c>
      <c r="D49" s="22" t="s">
        <v>196</v>
      </c>
      <c r="E49" s="37">
        <f t="shared" si="2"/>
        <v>19076</v>
      </c>
      <c r="F49" s="37">
        <v>19076</v>
      </c>
      <c r="G49" s="37">
        <v>0</v>
      </c>
      <c r="H49" s="37">
        <v>0</v>
      </c>
      <c r="I49" s="37">
        <v>0</v>
      </c>
      <c r="J49" s="37">
        <f t="shared" si="4"/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f t="shared" si="6"/>
        <v>19076</v>
      </c>
      <c r="Q49" s="76"/>
    </row>
    <row r="50" spans="1:17" ht="64.900000000000006" customHeight="1" x14ac:dyDescent="0.3">
      <c r="A50" s="21" t="s">
        <v>115</v>
      </c>
      <c r="B50" s="21" t="s">
        <v>75</v>
      </c>
      <c r="C50" s="21" t="s">
        <v>33</v>
      </c>
      <c r="D50" s="22" t="s">
        <v>76</v>
      </c>
      <c r="E50" s="37">
        <f t="shared" si="2"/>
        <v>8862215</v>
      </c>
      <c r="F50" s="37">
        <v>8862215</v>
      </c>
      <c r="G50" s="37">
        <v>6683135</v>
      </c>
      <c r="H50" s="37">
        <v>331850</v>
      </c>
      <c r="I50" s="37">
        <v>0</v>
      </c>
      <c r="J50" s="37">
        <f t="shared" si="4"/>
        <v>188700</v>
      </c>
      <c r="K50" s="37">
        <v>0</v>
      </c>
      <c r="L50" s="37">
        <v>188700</v>
      </c>
      <c r="M50" s="37">
        <v>150400</v>
      </c>
      <c r="N50" s="37">
        <v>4705</v>
      </c>
      <c r="O50" s="37">
        <v>0</v>
      </c>
      <c r="P50" s="37">
        <f t="shared" si="6"/>
        <v>9050915</v>
      </c>
      <c r="Q50" s="76">
        <v>91204</v>
      </c>
    </row>
    <row r="51" spans="1:17" ht="79.150000000000006" customHeight="1" x14ac:dyDescent="0.3">
      <c r="A51" s="21" t="s">
        <v>116</v>
      </c>
      <c r="B51" s="21" t="s">
        <v>117</v>
      </c>
      <c r="C51" s="21" t="s">
        <v>32</v>
      </c>
      <c r="D51" s="22" t="s">
        <v>197</v>
      </c>
      <c r="E51" s="37">
        <f t="shared" si="2"/>
        <v>428460</v>
      </c>
      <c r="F51" s="37">
        <v>428460</v>
      </c>
      <c r="G51" s="37">
        <v>0</v>
      </c>
      <c r="H51" s="37">
        <v>0</v>
      </c>
      <c r="I51" s="37">
        <v>0</v>
      </c>
      <c r="J51" s="37">
        <f t="shared" si="4"/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f t="shared" si="6"/>
        <v>428460</v>
      </c>
      <c r="Q51" s="37"/>
    </row>
    <row r="52" spans="1:17" ht="168" customHeight="1" x14ac:dyDescent="0.3">
      <c r="A52" s="21" t="s">
        <v>118</v>
      </c>
      <c r="B52" s="73" t="s">
        <v>96</v>
      </c>
      <c r="C52" s="21" t="s">
        <v>30</v>
      </c>
      <c r="D52" s="22" t="s">
        <v>198</v>
      </c>
      <c r="E52" s="37">
        <f t="shared" si="2"/>
        <v>2714075</v>
      </c>
      <c r="F52" s="37">
        <v>2714075</v>
      </c>
      <c r="G52" s="37">
        <v>0</v>
      </c>
      <c r="H52" s="37">
        <v>0</v>
      </c>
      <c r="I52" s="37">
        <v>0</v>
      </c>
      <c r="J52" s="37">
        <f t="shared" si="4"/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f t="shared" si="6"/>
        <v>2714075</v>
      </c>
      <c r="Q52" s="76"/>
    </row>
    <row r="53" spans="1:17" ht="36.6" customHeight="1" x14ac:dyDescent="0.3">
      <c r="A53" s="21" t="s">
        <v>199</v>
      </c>
      <c r="B53" s="53">
        <v>3242</v>
      </c>
      <c r="C53" s="53">
        <v>1090</v>
      </c>
      <c r="D53" s="22" t="s">
        <v>173</v>
      </c>
      <c r="E53" s="37">
        <f t="shared" si="2"/>
        <v>524520</v>
      </c>
      <c r="F53" s="37">
        <v>524520</v>
      </c>
      <c r="G53" s="37">
        <v>0</v>
      </c>
      <c r="H53" s="37">
        <v>0</v>
      </c>
      <c r="I53" s="37">
        <v>0</v>
      </c>
      <c r="J53" s="37">
        <f t="shared" si="4"/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f t="shared" si="6"/>
        <v>524520</v>
      </c>
      <c r="Q53" s="76"/>
    </row>
    <row r="54" spans="1:17" ht="34.15" customHeight="1" x14ac:dyDescent="0.3">
      <c r="A54" s="21"/>
      <c r="B54" s="74"/>
      <c r="C54" s="21"/>
      <c r="D54" s="42" t="s">
        <v>200</v>
      </c>
      <c r="E54" s="37">
        <f t="shared" si="2"/>
        <v>240407285</v>
      </c>
      <c r="F54" s="37">
        <f>F14+F32</f>
        <v>240407285</v>
      </c>
      <c r="G54" s="37">
        <f t="shared" ref="G54:O54" si="11">G14+G32</f>
        <v>29244205</v>
      </c>
      <c r="H54" s="37">
        <f t="shared" si="11"/>
        <v>1138710</v>
      </c>
      <c r="I54" s="37">
        <f t="shared" si="11"/>
        <v>0</v>
      </c>
      <c r="J54" s="37">
        <f t="shared" si="4"/>
        <v>584125</v>
      </c>
      <c r="K54" s="37">
        <f t="shared" si="11"/>
        <v>391000</v>
      </c>
      <c r="L54" s="37">
        <f t="shared" si="11"/>
        <v>193125</v>
      </c>
      <c r="M54" s="37">
        <f t="shared" si="11"/>
        <v>150400</v>
      </c>
      <c r="N54" s="37">
        <f t="shared" si="11"/>
        <v>4705</v>
      </c>
      <c r="O54" s="37">
        <f t="shared" si="11"/>
        <v>391000</v>
      </c>
      <c r="P54" s="37">
        <f t="shared" si="6"/>
        <v>240991410</v>
      </c>
      <c r="Q54" s="37"/>
    </row>
    <row r="56" spans="1:17" ht="19.149999999999999" customHeight="1" x14ac:dyDescent="0.3"/>
    <row r="57" spans="1:17" s="112" customFormat="1" ht="25.5" x14ac:dyDescent="0.35">
      <c r="A57" s="110"/>
      <c r="B57" s="110" t="s">
        <v>141</v>
      </c>
      <c r="C57" s="111"/>
      <c r="L57" s="112" t="s">
        <v>142</v>
      </c>
    </row>
    <row r="58" spans="1:17" ht="19.149999999999999" customHeight="1" x14ac:dyDescent="0.3"/>
    <row r="59" spans="1:17" s="87" customFormat="1" ht="26.25" x14ac:dyDescent="0.4">
      <c r="A59" s="85"/>
      <c r="B59" s="85"/>
      <c r="C59" s="86"/>
    </row>
    <row r="60" spans="1:17" x14ac:dyDescent="0.3">
      <c r="A60" s="69"/>
    </row>
    <row r="61" spans="1:17" x14ac:dyDescent="0.3">
      <c r="A61" s="69"/>
    </row>
    <row r="62" spans="1:17" x14ac:dyDescent="0.3">
      <c r="A62" s="69"/>
    </row>
    <row r="63" spans="1:17" x14ac:dyDescent="0.3">
      <c r="A63" s="69"/>
    </row>
    <row r="64" spans="1:17" x14ac:dyDescent="0.3">
      <c r="A64" s="69"/>
    </row>
    <row r="65" spans="1:1" x14ac:dyDescent="0.3">
      <c r="A65" s="69"/>
    </row>
    <row r="66" spans="1:1" x14ac:dyDescent="0.3">
      <c r="A66" s="69"/>
    </row>
    <row r="67" spans="1:1" x14ac:dyDescent="0.3">
      <c r="A67" s="69"/>
    </row>
    <row r="68" spans="1:1" x14ac:dyDescent="0.3">
      <c r="A68" s="69"/>
    </row>
    <row r="69" spans="1:1" x14ac:dyDescent="0.3">
      <c r="A69" s="69"/>
    </row>
    <row r="70" spans="1:1" x14ac:dyDescent="0.3">
      <c r="A70" s="69"/>
    </row>
    <row r="71" spans="1:1" x14ac:dyDescent="0.3">
      <c r="A71" s="69"/>
    </row>
    <row r="72" spans="1:1" x14ac:dyDescent="0.3">
      <c r="A72" s="69"/>
    </row>
    <row r="73" spans="1:1" x14ac:dyDescent="0.3">
      <c r="A73" s="69"/>
    </row>
    <row r="74" spans="1:1" x14ac:dyDescent="0.3">
      <c r="A74" s="69"/>
    </row>
    <row r="75" spans="1:1" x14ac:dyDescent="0.3">
      <c r="A75" s="69"/>
    </row>
    <row r="76" spans="1:1" x14ac:dyDescent="0.3">
      <c r="A76" s="69"/>
    </row>
    <row r="77" spans="1:1" x14ac:dyDescent="0.3">
      <c r="A77" s="69"/>
    </row>
    <row r="78" spans="1:1" x14ac:dyDescent="0.3">
      <c r="A78" s="69"/>
    </row>
    <row r="79" spans="1:1" x14ac:dyDescent="0.3">
      <c r="A79" s="69"/>
    </row>
    <row r="80" spans="1:1" x14ac:dyDescent="0.3">
      <c r="A80" s="69"/>
    </row>
    <row r="81" spans="1:1" x14ac:dyDescent="0.3">
      <c r="A81" s="69"/>
    </row>
    <row r="82" spans="1:1" x14ac:dyDescent="0.3">
      <c r="A82" s="69"/>
    </row>
    <row r="83" spans="1:1" x14ac:dyDescent="0.3">
      <c r="A83" s="69"/>
    </row>
    <row r="84" spans="1:1" x14ac:dyDescent="0.3">
      <c r="A84" s="69"/>
    </row>
    <row r="85" spans="1:1" x14ac:dyDescent="0.3">
      <c r="A85" s="69"/>
    </row>
    <row r="86" spans="1:1" x14ac:dyDescent="0.3">
      <c r="A86" s="69"/>
    </row>
    <row r="87" spans="1:1" x14ac:dyDescent="0.3">
      <c r="A87" s="69"/>
    </row>
    <row r="88" spans="1:1" x14ac:dyDescent="0.3">
      <c r="A88" s="69"/>
    </row>
    <row r="89" spans="1:1" x14ac:dyDescent="0.3">
      <c r="A89" s="69"/>
    </row>
    <row r="90" spans="1:1" x14ac:dyDescent="0.3">
      <c r="A90" s="69"/>
    </row>
    <row r="91" spans="1:1" x14ac:dyDescent="0.3">
      <c r="A91" s="69"/>
    </row>
    <row r="92" spans="1:1" x14ac:dyDescent="0.3">
      <c r="A92" s="69"/>
    </row>
    <row r="93" spans="1:1" x14ac:dyDescent="0.3">
      <c r="A93" s="69"/>
    </row>
    <row r="94" spans="1:1" x14ac:dyDescent="0.3">
      <c r="A94" s="69"/>
    </row>
    <row r="95" spans="1:1" x14ac:dyDescent="0.3">
      <c r="A95" s="69"/>
    </row>
    <row r="96" spans="1:1" x14ac:dyDescent="0.3">
      <c r="A96" s="69"/>
    </row>
    <row r="97" spans="1:1" x14ac:dyDescent="0.3">
      <c r="A97" s="69"/>
    </row>
    <row r="98" spans="1:1" x14ac:dyDescent="0.3">
      <c r="A98" s="69"/>
    </row>
    <row r="99" spans="1:1" x14ac:dyDescent="0.3">
      <c r="A99" s="69"/>
    </row>
    <row r="100" spans="1:1" x14ac:dyDescent="0.3">
      <c r="A100" s="69"/>
    </row>
    <row r="101" spans="1:1" x14ac:dyDescent="0.3">
      <c r="A101" s="69"/>
    </row>
    <row r="102" spans="1:1" x14ac:dyDescent="0.3">
      <c r="A102" s="69"/>
    </row>
    <row r="103" spans="1:1" x14ac:dyDescent="0.3">
      <c r="A103" s="69"/>
    </row>
    <row r="104" spans="1:1" x14ac:dyDescent="0.3">
      <c r="A104" s="69"/>
    </row>
    <row r="105" spans="1:1" x14ac:dyDescent="0.3">
      <c r="A105" s="69"/>
    </row>
    <row r="106" spans="1:1" x14ac:dyDescent="0.3">
      <c r="A106" s="69"/>
    </row>
    <row r="107" spans="1:1" x14ac:dyDescent="0.3">
      <c r="A107" s="69"/>
    </row>
    <row r="108" spans="1:1" x14ac:dyDescent="0.3">
      <c r="A108" s="69"/>
    </row>
    <row r="109" spans="1:1" x14ac:dyDescent="0.3">
      <c r="A109" s="69"/>
    </row>
    <row r="110" spans="1:1" x14ac:dyDescent="0.3">
      <c r="A110" s="69"/>
    </row>
    <row r="111" spans="1:1" x14ac:dyDescent="0.3">
      <c r="A111" s="69"/>
    </row>
    <row r="112" spans="1:1" x14ac:dyDescent="0.3">
      <c r="A112" s="69"/>
    </row>
    <row r="113" spans="1:1" x14ac:dyDescent="0.3">
      <c r="A113" s="69"/>
    </row>
    <row r="114" spans="1:1" x14ac:dyDescent="0.3">
      <c r="A114" s="69"/>
    </row>
    <row r="115" spans="1:1" x14ac:dyDescent="0.3">
      <c r="A115" s="69"/>
    </row>
    <row r="116" spans="1:1" x14ac:dyDescent="0.3">
      <c r="A116" s="69"/>
    </row>
    <row r="117" spans="1:1" x14ac:dyDescent="0.3">
      <c r="A117" s="69"/>
    </row>
    <row r="118" spans="1:1" x14ac:dyDescent="0.3">
      <c r="A118" s="69"/>
    </row>
    <row r="119" spans="1:1" x14ac:dyDescent="0.3">
      <c r="A119" s="69"/>
    </row>
    <row r="120" spans="1:1" x14ac:dyDescent="0.3">
      <c r="A120" s="69"/>
    </row>
    <row r="121" spans="1:1" x14ac:dyDescent="0.3">
      <c r="A121" s="69"/>
    </row>
    <row r="122" spans="1:1" x14ac:dyDescent="0.3">
      <c r="A122" s="69"/>
    </row>
    <row r="123" spans="1:1" x14ac:dyDescent="0.3">
      <c r="A123" s="69"/>
    </row>
    <row r="124" spans="1:1" x14ac:dyDescent="0.3">
      <c r="A124" s="69"/>
    </row>
    <row r="125" spans="1:1" x14ac:dyDescent="0.3">
      <c r="A125" s="69"/>
    </row>
    <row r="126" spans="1:1" x14ac:dyDescent="0.3">
      <c r="A126" s="69"/>
    </row>
    <row r="127" spans="1:1" x14ac:dyDescent="0.3">
      <c r="A127" s="69"/>
    </row>
    <row r="128" spans="1:1" x14ac:dyDescent="0.3">
      <c r="A128" s="69"/>
    </row>
    <row r="129" spans="1:1" x14ac:dyDescent="0.3">
      <c r="A129" s="69"/>
    </row>
    <row r="130" spans="1:1" x14ac:dyDescent="0.3">
      <c r="A130" s="69"/>
    </row>
    <row r="131" spans="1:1" x14ac:dyDescent="0.3">
      <c r="A131" s="69"/>
    </row>
    <row r="132" spans="1:1" x14ac:dyDescent="0.3">
      <c r="A132" s="69"/>
    </row>
    <row r="133" spans="1:1" x14ac:dyDescent="0.3">
      <c r="A133" s="69"/>
    </row>
    <row r="134" spans="1:1" x14ac:dyDescent="0.3">
      <c r="A134" s="69"/>
    </row>
    <row r="135" spans="1:1" x14ac:dyDescent="0.3">
      <c r="A135" s="69"/>
    </row>
    <row r="136" spans="1:1" x14ac:dyDescent="0.3">
      <c r="A136" s="69"/>
    </row>
    <row r="137" spans="1:1" x14ac:dyDescent="0.3">
      <c r="A137" s="69"/>
    </row>
    <row r="138" spans="1:1" x14ac:dyDescent="0.3">
      <c r="A138" s="69"/>
    </row>
    <row r="139" spans="1:1" x14ac:dyDescent="0.3">
      <c r="A139" s="69"/>
    </row>
    <row r="140" spans="1:1" x14ac:dyDescent="0.3">
      <c r="A140" s="69"/>
    </row>
    <row r="141" spans="1:1" x14ac:dyDescent="0.3">
      <c r="A141" s="69"/>
    </row>
    <row r="142" spans="1:1" x14ac:dyDescent="0.3">
      <c r="A142" s="69"/>
    </row>
    <row r="143" spans="1:1" x14ac:dyDescent="0.3">
      <c r="A143" s="69"/>
    </row>
    <row r="144" spans="1:1" x14ac:dyDescent="0.3">
      <c r="A144" s="69"/>
    </row>
    <row r="145" spans="1:1" x14ac:dyDescent="0.3">
      <c r="A145" s="69"/>
    </row>
    <row r="146" spans="1:1" x14ac:dyDescent="0.3">
      <c r="A146" s="69"/>
    </row>
    <row r="147" spans="1:1" x14ac:dyDescent="0.3">
      <c r="A147" s="69"/>
    </row>
    <row r="148" spans="1:1" x14ac:dyDescent="0.3">
      <c r="A148" s="69"/>
    </row>
    <row r="149" spans="1:1" x14ac:dyDescent="0.3">
      <c r="A149" s="69"/>
    </row>
    <row r="150" spans="1:1" x14ac:dyDescent="0.3">
      <c r="A150" s="69"/>
    </row>
  </sheetData>
  <mergeCells count="22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I11:I12"/>
    <mergeCell ref="D10:D12"/>
    <mergeCell ref="E10:I10"/>
    <mergeCell ref="J10:O10"/>
    <mergeCell ref="L11:L12"/>
    <mergeCell ref="M11:N11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Roman,обычный"&amp;26
&amp;18 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topLeftCell="A28" zoomScale="60" zoomScaleNormal="75" workbookViewId="0">
      <selection activeCell="D9" sqref="D9:D10"/>
    </sheetView>
  </sheetViews>
  <sheetFormatPr defaultColWidth="9.140625" defaultRowHeight="18.75" x14ac:dyDescent="0.3"/>
  <cols>
    <col min="1" max="1" width="17.28515625" style="2" customWidth="1"/>
    <col min="2" max="2" width="17.7109375" style="2" customWidth="1"/>
    <col min="3" max="3" width="14.7109375" style="2" customWidth="1"/>
    <col min="4" max="4" width="80.140625" style="2" customWidth="1"/>
    <col min="5" max="5" width="64.140625" style="2" customWidth="1"/>
    <col min="6" max="6" width="31.7109375" style="2" customWidth="1"/>
    <col min="7" max="7" width="18.42578125" style="2" customWidth="1"/>
    <col min="8" max="8" width="23.42578125" style="2" customWidth="1"/>
    <col min="9" max="10" width="11.7109375" style="2" customWidth="1"/>
    <col min="11" max="16384" width="9.140625" style="2"/>
  </cols>
  <sheetData>
    <row r="1" spans="1:10" s="26" customFormat="1" ht="26.1" customHeight="1" x14ac:dyDescent="0.35">
      <c r="H1" s="64" t="s">
        <v>136</v>
      </c>
      <c r="I1" s="65"/>
    </row>
    <row r="2" spans="1:10" s="26" customFormat="1" ht="26.1" customHeight="1" x14ac:dyDescent="0.35">
      <c r="H2" s="129" t="s">
        <v>138</v>
      </c>
      <c r="I2" s="129"/>
    </row>
    <row r="3" spans="1:10" s="26" customFormat="1" ht="26.1" customHeight="1" x14ac:dyDescent="0.35">
      <c r="H3" s="130" t="s">
        <v>140</v>
      </c>
      <c r="I3" s="130"/>
    </row>
    <row r="4" spans="1:10" s="26" customFormat="1" ht="26.1" customHeight="1" x14ac:dyDescent="0.35">
      <c r="H4" s="66" t="s">
        <v>224</v>
      </c>
      <c r="I4" s="65"/>
    </row>
    <row r="5" spans="1:10" x14ac:dyDescent="0.3">
      <c r="G5" s="29"/>
      <c r="H5" s="29"/>
    </row>
    <row r="6" spans="1:10" s="60" customFormat="1" ht="24.75" customHeight="1" x14ac:dyDescent="0.35">
      <c r="A6" s="126" t="s">
        <v>34</v>
      </c>
      <c r="B6" s="127"/>
      <c r="C6" s="127"/>
      <c r="D6" s="127"/>
      <c r="E6" s="127"/>
      <c r="F6" s="127"/>
      <c r="G6" s="127"/>
      <c r="H6" s="127"/>
      <c r="I6" s="127"/>
      <c r="J6" s="127"/>
    </row>
    <row r="7" spans="1:10" s="60" customFormat="1" ht="27" customHeight="1" x14ac:dyDescent="0.35">
      <c r="A7" s="128" t="s">
        <v>201</v>
      </c>
      <c r="B7" s="128"/>
      <c r="C7" s="128"/>
      <c r="D7" s="128"/>
      <c r="E7" s="128"/>
      <c r="F7" s="128"/>
      <c r="G7" s="128"/>
      <c r="H7" s="128"/>
      <c r="I7" s="128"/>
      <c r="J7" s="128"/>
    </row>
    <row r="8" spans="1:10" s="48" customFormat="1" ht="18" customHeight="1" x14ac:dyDescent="0.3">
      <c r="A8" s="45"/>
      <c r="B8" s="49"/>
      <c r="C8" s="49"/>
      <c r="D8" s="49"/>
      <c r="E8" s="50"/>
      <c r="F8" s="50"/>
      <c r="G8" s="50"/>
      <c r="H8" s="46"/>
      <c r="I8" s="46"/>
      <c r="J8" s="51" t="s">
        <v>19</v>
      </c>
    </row>
    <row r="9" spans="1:10" s="58" customFormat="1" ht="118.15" customHeight="1" x14ac:dyDescent="0.25">
      <c r="A9" s="122" t="s">
        <v>202</v>
      </c>
      <c r="B9" s="122" t="s">
        <v>165</v>
      </c>
      <c r="C9" s="122" t="s">
        <v>166</v>
      </c>
      <c r="D9" s="122" t="s">
        <v>167</v>
      </c>
      <c r="E9" s="131" t="s">
        <v>203</v>
      </c>
      <c r="F9" s="131" t="s">
        <v>204</v>
      </c>
      <c r="G9" s="133" t="s">
        <v>145</v>
      </c>
      <c r="H9" s="131" t="s">
        <v>2</v>
      </c>
      <c r="I9" s="135" t="s">
        <v>3</v>
      </c>
      <c r="J9" s="136"/>
    </row>
    <row r="10" spans="1:10" s="58" customFormat="1" ht="118.15" customHeight="1" x14ac:dyDescent="0.25">
      <c r="A10" s="125"/>
      <c r="B10" s="125"/>
      <c r="C10" s="125"/>
      <c r="D10" s="125"/>
      <c r="E10" s="132"/>
      <c r="F10" s="132"/>
      <c r="G10" s="134"/>
      <c r="H10" s="132"/>
      <c r="I10" s="47" t="s">
        <v>146</v>
      </c>
      <c r="J10" s="47" t="s">
        <v>147</v>
      </c>
    </row>
    <row r="11" spans="1:10" s="80" customFormat="1" ht="18.600000000000001" customHeight="1" x14ac:dyDescent="0.2">
      <c r="A11" s="81">
        <v>1</v>
      </c>
      <c r="B11" s="81">
        <v>2</v>
      </c>
      <c r="C11" s="81">
        <v>3</v>
      </c>
      <c r="D11" s="82">
        <v>4</v>
      </c>
      <c r="E11" s="83">
        <v>5</v>
      </c>
      <c r="F11" s="83">
        <v>6</v>
      </c>
      <c r="G11" s="81">
        <v>7</v>
      </c>
      <c r="H11" s="83">
        <v>8</v>
      </c>
      <c r="I11" s="83">
        <v>9</v>
      </c>
      <c r="J11" s="83">
        <v>10</v>
      </c>
    </row>
    <row r="12" spans="1:10" s="58" customFormat="1" ht="64.900000000000006" customHeight="1" x14ac:dyDescent="0.25">
      <c r="A12" s="108"/>
      <c r="B12" s="108"/>
      <c r="C12" s="108"/>
      <c r="D12" s="108"/>
      <c r="E12" s="54" t="s">
        <v>205</v>
      </c>
      <c r="F12" s="54" t="s">
        <v>206</v>
      </c>
      <c r="G12" s="79">
        <f>H12+I12</f>
        <v>863955</v>
      </c>
      <c r="H12" s="56">
        <f>H13+H17</f>
        <v>863955</v>
      </c>
      <c r="I12" s="56">
        <f t="shared" ref="I12:J12" si="0">I13+I17</f>
        <v>0</v>
      </c>
      <c r="J12" s="56">
        <f t="shared" si="0"/>
        <v>0</v>
      </c>
    </row>
    <row r="13" spans="1:10" s="58" customFormat="1" ht="34.15" customHeight="1" x14ac:dyDescent="0.25">
      <c r="A13" s="21" t="s">
        <v>82</v>
      </c>
      <c r="B13" s="21"/>
      <c r="C13" s="21"/>
      <c r="D13" s="22" t="s">
        <v>25</v>
      </c>
      <c r="E13" s="52"/>
      <c r="F13" s="52"/>
      <c r="G13" s="79">
        <f>H13+I13</f>
        <v>339435</v>
      </c>
      <c r="H13" s="56">
        <f>H14</f>
        <v>339435</v>
      </c>
      <c r="I13" s="56">
        <f t="shared" ref="I13:I39" si="1">J13</f>
        <v>0</v>
      </c>
      <c r="J13" s="89">
        <v>0</v>
      </c>
    </row>
    <row r="14" spans="1:10" ht="34.15" customHeight="1" x14ac:dyDescent="0.3">
      <c r="A14" s="21" t="s">
        <v>83</v>
      </c>
      <c r="B14" s="70"/>
      <c r="C14" s="21"/>
      <c r="D14" s="22" t="s">
        <v>25</v>
      </c>
      <c r="E14" s="36"/>
      <c r="F14" s="36"/>
      <c r="G14" s="79">
        <f t="shared" ref="G14:G39" si="2">H14+I14</f>
        <v>339435</v>
      </c>
      <c r="H14" s="56">
        <f>H15+H16</f>
        <v>339435</v>
      </c>
      <c r="I14" s="56">
        <f t="shared" si="1"/>
        <v>0</v>
      </c>
      <c r="J14" s="89">
        <v>0</v>
      </c>
    </row>
    <row r="15" spans="1:10" ht="34.15" customHeight="1" x14ac:dyDescent="0.3">
      <c r="A15" s="73" t="s">
        <v>170</v>
      </c>
      <c r="B15" s="73" t="s">
        <v>171</v>
      </c>
      <c r="C15" s="73" t="s">
        <v>45</v>
      </c>
      <c r="D15" s="22" t="s">
        <v>46</v>
      </c>
      <c r="E15" s="36"/>
      <c r="F15" s="36"/>
      <c r="G15" s="79">
        <f t="shared" si="2"/>
        <v>127280</v>
      </c>
      <c r="H15" s="56">
        <v>127280</v>
      </c>
      <c r="I15" s="56">
        <f t="shared" si="1"/>
        <v>0</v>
      </c>
      <c r="J15" s="89">
        <v>0</v>
      </c>
    </row>
    <row r="16" spans="1:10" ht="40.9" customHeight="1" x14ac:dyDescent="0.3">
      <c r="A16" s="73" t="s">
        <v>172</v>
      </c>
      <c r="B16" s="52">
        <v>3242</v>
      </c>
      <c r="C16" s="52">
        <v>1090</v>
      </c>
      <c r="D16" s="41" t="s">
        <v>173</v>
      </c>
      <c r="E16" s="36"/>
      <c r="F16" s="36"/>
      <c r="G16" s="79">
        <f t="shared" si="2"/>
        <v>212155</v>
      </c>
      <c r="H16" s="56">
        <v>212155</v>
      </c>
      <c r="I16" s="56">
        <f t="shared" si="1"/>
        <v>0</v>
      </c>
      <c r="J16" s="89">
        <v>0</v>
      </c>
    </row>
    <row r="17" spans="1:10" s="77" customFormat="1" ht="40.9" customHeight="1" x14ac:dyDescent="0.2">
      <c r="A17" s="21" t="s">
        <v>107</v>
      </c>
      <c r="B17" s="21"/>
      <c r="C17" s="21"/>
      <c r="D17" s="90" t="s">
        <v>26</v>
      </c>
      <c r="E17" s="59"/>
      <c r="F17" s="59"/>
      <c r="G17" s="79">
        <f t="shared" si="2"/>
        <v>524520</v>
      </c>
      <c r="H17" s="89">
        <f>H18</f>
        <v>524520</v>
      </c>
      <c r="I17" s="89">
        <f t="shared" ref="I17:J18" si="3">I18</f>
        <v>0</v>
      </c>
      <c r="J17" s="89">
        <f t="shared" si="3"/>
        <v>0</v>
      </c>
    </row>
    <row r="18" spans="1:10" s="77" customFormat="1" ht="40.9" customHeight="1" x14ac:dyDescent="0.2">
      <c r="A18" s="21" t="s">
        <v>108</v>
      </c>
      <c r="B18" s="21"/>
      <c r="C18" s="21"/>
      <c r="D18" s="90" t="s">
        <v>26</v>
      </c>
      <c r="E18" s="52"/>
      <c r="F18" s="52"/>
      <c r="G18" s="79">
        <f t="shared" si="2"/>
        <v>524520</v>
      </c>
      <c r="H18" s="89">
        <f>H19</f>
        <v>524520</v>
      </c>
      <c r="I18" s="89">
        <f t="shared" si="3"/>
        <v>0</v>
      </c>
      <c r="J18" s="89">
        <f t="shared" si="3"/>
        <v>0</v>
      </c>
    </row>
    <row r="19" spans="1:10" ht="40.9" customHeight="1" x14ac:dyDescent="0.3">
      <c r="A19" s="73" t="s">
        <v>199</v>
      </c>
      <c r="B19" s="52">
        <v>3242</v>
      </c>
      <c r="C19" s="52">
        <v>1090</v>
      </c>
      <c r="D19" s="41" t="s">
        <v>173</v>
      </c>
      <c r="E19" s="36"/>
      <c r="F19" s="36"/>
      <c r="G19" s="79">
        <f t="shared" si="2"/>
        <v>524520</v>
      </c>
      <c r="H19" s="56">
        <v>524520</v>
      </c>
      <c r="I19" s="56">
        <f t="shared" si="1"/>
        <v>0</v>
      </c>
      <c r="J19" s="89">
        <v>0</v>
      </c>
    </row>
    <row r="20" spans="1:10" ht="64.900000000000006" customHeight="1" x14ac:dyDescent="0.3">
      <c r="A20" s="21" t="s">
        <v>82</v>
      </c>
      <c r="B20" s="21"/>
      <c r="C20" s="21"/>
      <c r="D20" s="22" t="s">
        <v>25</v>
      </c>
      <c r="E20" s="54" t="s">
        <v>207</v>
      </c>
      <c r="F20" s="54" t="s">
        <v>208</v>
      </c>
      <c r="G20" s="79">
        <f t="shared" si="2"/>
        <v>84610</v>
      </c>
      <c r="H20" s="89">
        <f>H21</f>
        <v>84610</v>
      </c>
      <c r="I20" s="56">
        <f t="shared" si="1"/>
        <v>0</v>
      </c>
      <c r="J20" s="89">
        <v>0</v>
      </c>
    </row>
    <row r="21" spans="1:10" ht="34.15" customHeight="1" x14ac:dyDescent="0.3">
      <c r="A21" s="21" t="s">
        <v>83</v>
      </c>
      <c r="B21" s="70"/>
      <c r="C21" s="21"/>
      <c r="D21" s="22" t="s">
        <v>25</v>
      </c>
      <c r="E21" s="54"/>
      <c r="F21" s="54"/>
      <c r="G21" s="79">
        <f t="shared" si="2"/>
        <v>84610</v>
      </c>
      <c r="H21" s="89">
        <f>H22</f>
        <v>84610</v>
      </c>
      <c r="I21" s="56">
        <f t="shared" si="1"/>
        <v>0</v>
      </c>
      <c r="J21" s="89">
        <v>0</v>
      </c>
    </row>
    <row r="22" spans="1:10" ht="34.15" customHeight="1" x14ac:dyDescent="0.3">
      <c r="A22" s="21" t="s">
        <v>87</v>
      </c>
      <c r="B22" s="71" t="s">
        <v>51</v>
      </c>
      <c r="C22" s="21" t="s">
        <v>30</v>
      </c>
      <c r="D22" s="75" t="s">
        <v>50</v>
      </c>
      <c r="E22" s="54"/>
      <c r="F22" s="54"/>
      <c r="G22" s="79">
        <f t="shared" si="2"/>
        <v>84610</v>
      </c>
      <c r="H22" s="56">
        <v>84610</v>
      </c>
      <c r="I22" s="56">
        <f t="shared" si="1"/>
        <v>0</v>
      </c>
      <c r="J22" s="89">
        <v>0</v>
      </c>
    </row>
    <row r="23" spans="1:10" ht="64.900000000000006" customHeight="1" x14ac:dyDescent="0.3">
      <c r="A23" s="21" t="s">
        <v>82</v>
      </c>
      <c r="B23" s="21"/>
      <c r="C23" s="21"/>
      <c r="D23" s="22" t="s">
        <v>25</v>
      </c>
      <c r="E23" s="52" t="s">
        <v>209</v>
      </c>
      <c r="F23" s="52" t="s">
        <v>210</v>
      </c>
      <c r="G23" s="79">
        <f t="shared" si="2"/>
        <v>355250</v>
      </c>
      <c r="H23" s="56">
        <f>H24</f>
        <v>355250</v>
      </c>
      <c r="I23" s="56">
        <f t="shared" ref="I23:J23" si="4">I24</f>
        <v>0</v>
      </c>
      <c r="J23" s="56">
        <f t="shared" si="4"/>
        <v>0</v>
      </c>
    </row>
    <row r="24" spans="1:10" ht="34.15" customHeight="1" x14ac:dyDescent="0.3">
      <c r="A24" s="21" t="s">
        <v>83</v>
      </c>
      <c r="B24" s="70"/>
      <c r="C24" s="21"/>
      <c r="D24" s="22" t="s">
        <v>25</v>
      </c>
      <c r="E24" s="52"/>
      <c r="F24" s="52"/>
      <c r="G24" s="79">
        <f t="shared" si="2"/>
        <v>355250</v>
      </c>
      <c r="H24" s="56">
        <f>H25+H26+H27+H28</f>
        <v>355250</v>
      </c>
      <c r="I24" s="56">
        <f t="shared" si="1"/>
        <v>0</v>
      </c>
      <c r="J24" s="89">
        <v>0</v>
      </c>
    </row>
    <row r="25" spans="1:10" ht="45" customHeight="1" x14ac:dyDescent="0.3">
      <c r="A25" s="21" t="s">
        <v>91</v>
      </c>
      <c r="B25" s="21" t="s">
        <v>93</v>
      </c>
      <c r="C25" s="21" t="s">
        <v>30</v>
      </c>
      <c r="D25" s="75" t="s">
        <v>53</v>
      </c>
      <c r="E25" s="36"/>
      <c r="F25" s="36"/>
      <c r="G25" s="79">
        <f t="shared" si="2"/>
        <v>9250</v>
      </c>
      <c r="H25" s="56">
        <v>9250</v>
      </c>
      <c r="I25" s="56">
        <f t="shared" si="1"/>
        <v>0</v>
      </c>
      <c r="J25" s="89">
        <v>0</v>
      </c>
    </row>
    <row r="26" spans="1:10" ht="34.15" customHeight="1" x14ac:dyDescent="0.3">
      <c r="A26" s="21" t="s">
        <v>92</v>
      </c>
      <c r="B26" s="21" t="s">
        <v>94</v>
      </c>
      <c r="C26" s="21" t="s">
        <v>30</v>
      </c>
      <c r="D26" s="75" t="s">
        <v>54</v>
      </c>
      <c r="E26" s="36"/>
      <c r="F26" s="36"/>
      <c r="G26" s="79">
        <f t="shared" si="2"/>
        <v>270000</v>
      </c>
      <c r="H26" s="56">
        <v>270000</v>
      </c>
      <c r="I26" s="56">
        <f t="shared" si="1"/>
        <v>0</v>
      </c>
      <c r="J26" s="89">
        <v>0</v>
      </c>
    </row>
    <row r="27" spans="1:10" ht="34.15" customHeight="1" x14ac:dyDescent="0.3">
      <c r="A27" s="21" t="s">
        <v>90</v>
      </c>
      <c r="B27" s="53">
        <v>3133</v>
      </c>
      <c r="C27" s="53">
        <v>1040</v>
      </c>
      <c r="D27" s="84" t="s">
        <v>80</v>
      </c>
      <c r="E27" s="52"/>
      <c r="F27" s="52"/>
      <c r="G27" s="79">
        <f t="shared" si="2"/>
        <v>22000</v>
      </c>
      <c r="H27" s="56">
        <v>22000</v>
      </c>
      <c r="I27" s="56">
        <f t="shared" si="1"/>
        <v>0</v>
      </c>
      <c r="J27" s="89">
        <v>0</v>
      </c>
    </row>
    <row r="28" spans="1:10" ht="84" customHeight="1" x14ac:dyDescent="0.3">
      <c r="A28" s="21" t="s">
        <v>168</v>
      </c>
      <c r="B28" s="53">
        <v>3140</v>
      </c>
      <c r="C28" s="53">
        <v>1040</v>
      </c>
      <c r="D28" s="22" t="s">
        <v>169</v>
      </c>
      <c r="E28" s="36"/>
      <c r="F28" s="36"/>
      <c r="G28" s="79">
        <f t="shared" si="2"/>
        <v>54000</v>
      </c>
      <c r="H28" s="56">
        <v>54000</v>
      </c>
      <c r="I28" s="56">
        <f t="shared" si="1"/>
        <v>0</v>
      </c>
      <c r="J28" s="89">
        <v>0</v>
      </c>
    </row>
    <row r="29" spans="1:10" ht="64.900000000000006" customHeight="1" x14ac:dyDescent="0.3">
      <c r="A29" s="21" t="s">
        <v>82</v>
      </c>
      <c r="B29" s="21"/>
      <c r="C29" s="21"/>
      <c r="D29" s="22" t="s">
        <v>25</v>
      </c>
      <c r="E29" s="52" t="s">
        <v>211</v>
      </c>
      <c r="F29" s="52" t="s">
        <v>212</v>
      </c>
      <c r="G29" s="79">
        <f t="shared" si="2"/>
        <v>159500</v>
      </c>
      <c r="H29" s="56">
        <f>H30</f>
        <v>159500</v>
      </c>
      <c r="I29" s="56">
        <f t="shared" ref="I29:J30" si="5">I30</f>
        <v>0</v>
      </c>
      <c r="J29" s="56">
        <f t="shared" si="5"/>
        <v>0</v>
      </c>
    </row>
    <row r="30" spans="1:10" ht="34.15" customHeight="1" x14ac:dyDescent="0.3">
      <c r="A30" s="21" t="s">
        <v>83</v>
      </c>
      <c r="B30" s="70"/>
      <c r="C30" s="21"/>
      <c r="D30" s="22" t="s">
        <v>25</v>
      </c>
      <c r="E30" s="52"/>
      <c r="F30" s="52"/>
      <c r="G30" s="79">
        <f t="shared" si="2"/>
        <v>159500</v>
      </c>
      <c r="H30" s="56">
        <f>H31</f>
        <v>159500</v>
      </c>
      <c r="I30" s="56">
        <f t="shared" si="5"/>
        <v>0</v>
      </c>
      <c r="J30" s="56">
        <f t="shared" si="5"/>
        <v>0</v>
      </c>
    </row>
    <row r="31" spans="1:10" ht="34.15" customHeight="1" x14ac:dyDescent="0.3">
      <c r="A31" s="73" t="s">
        <v>174</v>
      </c>
      <c r="B31" s="52">
        <v>4082</v>
      </c>
      <c r="C31" s="73" t="s">
        <v>44</v>
      </c>
      <c r="D31" s="41" t="s">
        <v>175</v>
      </c>
      <c r="E31" s="52"/>
      <c r="F31" s="52"/>
      <c r="G31" s="79">
        <f t="shared" si="2"/>
        <v>159500</v>
      </c>
      <c r="H31" s="56">
        <v>159500</v>
      </c>
      <c r="I31" s="56">
        <f t="shared" si="1"/>
        <v>0</v>
      </c>
      <c r="J31" s="89">
        <v>0</v>
      </c>
    </row>
    <row r="32" spans="1:10" ht="64.900000000000006" customHeight="1" x14ac:dyDescent="0.3">
      <c r="A32" s="21" t="s">
        <v>82</v>
      </c>
      <c r="B32" s="21"/>
      <c r="C32" s="21"/>
      <c r="D32" s="22" t="s">
        <v>25</v>
      </c>
      <c r="E32" s="52" t="s">
        <v>213</v>
      </c>
      <c r="F32" s="52" t="s">
        <v>214</v>
      </c>
      <c r="G32" s="79">
        <f t="shared" si="2"/>
        <v>49000</v>
      </c>
      <c r="H32" s="56">
        <f>H33</f>
        <v>49000</v>
      </c>
      <c r="I32" s="56">
        <f t="shared" ref="I32:J33" si="6">I33</f>
        <v>0</v>
      </c>
      <c r="J32" s="56">
        <f t="shared" si="6"/>
        <v>0</v>
      </c>
    </row>
    <row r="33" spans="1:10" ht="34.15" customHeight="1" x14ac:dyDescent="0.3">
      <c r="A33" s="21" t="s">
        <v>83</v>
      </c>
      <c r="B33" s="70"/>
      <c r="C33" s="21"/>
      <c r="D33" s="22" t="s">
        <v>25</v>
      </c>
      <c r="E33" s="52"/>
      <c r="F33" s="52"/>
      <c r="G33" s="79">
        <f t="shared" si="2"/>
        <v>49000</v>
      </c>
      <c r="H33" s="56">
        <f>H34</f>
        <v>49000</v>
      </c>
      <c r="I33" s="56">
        <f t="shared" si="6"/>
        <v>0</v>
      </c>
      <c r="J33" s="56">
        <f t="shared" si="6"/>
        <v>0</v>
      </c>
    </row>
    <row r="34" spans="1:10" ht="64.900000000000006" customHeight="1" x14ac:dyDescent="0.3">
      <c r="A34" s="21" t="s">
        <v>97</v>
      </c>
      <c r="B34" s="70" t="s">
        <v>98</v>
      </c>
      <c r="C34" s="21" t="s">
        <v>31</v>
      </c>
      <c r="D34" s="75" t="s">
        <v>99</v>
      </c>
      <c r="E34" s="88"/>
      <c r="F34" s="88"/>
      <c r="G34" s="79">
        <f t="shared" si="2"/>
        <v>49000</v>
      </c>
      <c r="H34" s="56">
        <v>49000</v>
      </c>
      <c r="I34" s="56">
        <f t="shared" si="1"/>
        <v>0</v>
      </c>
      <c r="J34" s="89">
        <v>0</v>
      </c>
    </row>
    <row r="35" spans="1:10" ht="85.9" customHeight="1" x14ac:dyDescent="0.3">
      <c r="A35" s="21" t="s">
        <v>82</v>
      </c>
      <c r="B35" s="21"/>
      <c r="C35" s="21"/>
      <c r="D35" s="22" t="s">
        <v>25</v>
      </c>
      <c r="E35" s="55" t="s">
        <v>215</v>
      </c>
      <c r="F35" s="55" t="s">
        <v>216</v>
      </c>
      <c r="G35" s="79">
        <f t="shared" si="2"/>
        <v>2798220</v>
      </c>
      <c r="H35" s="56">
        <f>H36</f>
        <v>2798220</v>
      </c>
      <c r="I35" s="56">
        <f t="shared" ref="I35:J35" si="7">I36</f>
        <v>0</v>
      </c>
      <c r="J35" s="56">
        <f t="shared" si="7"/>
        <v>0</v>
      </c>
    </row>
    <row r="36" spans="1:10" ht="34.15" customHeight="1" x14ac:dyDescent="0.3">
      <c r="A36" s="21" t="s">
        <v>83</v>
      </c>
      <c r="B36" s="70"/>
      <c r="C36" s="21"/>
      <c r="D36" s="22" t="s">
        <v>25</v>
      </c>
      <c r="E36" s="55"/>
      <c r="F36" s="55"/>
      <c r="G36" s="79">
        <f t="shared" si="2"/>
        <v>2798220</v>
      </c>
      <c r="H36" s="56">
        <f>H37+H38</f>
        <v>2798220</v>
      </c>
      <c r="I36" s="56">
        <f t="shared" ref="I36:J36" si="8">I37+I38</f>
        <v>0</v>
      </c>
      <c r="J36" s="56">
        <f t="shared" si="8"/>
        <v>0</v>
      </c>
    </row>
    <row r="37" spans="1:10" ht="34.15" customHeight="1" x14ac:dyDescent="0.3">
      <c r="A37" s="21" t="s">
        <v>100</v>
      </c>
      <c r="B37" s="70" t="s">
        <v>101</v>
      </c>
      <c r="C37" s="21" t="s">
        <v>55</v>
      </c>
      <c r="D37" s="38" t="s">
        <v>102</v>
      </c>
      <c r="E37" s="55"/>
      <c r="F37" s="55"/>
      <c r="G37" s="79">
        <f t="shared" si="2"/>
        <v>2795220</v>
      </c>
      <c r="H37" s="56">
        <f>2007100+788120</f>
        <v>2795220</v>
      </c>
      <c r="I37" s="56">
        <f t="shared" si="1"/>
        <v>0</v>
      </c>
      <c r="J37" s="89">
        <v>0</v>
      </c>
    </row>
    <row r="38" spans="1:10" ht="34.15" customHeight="1" x14ac:dyDescent="0.3">
      <c r="A38" s="21" t="s">
        <v>103</v>
      </c>
      <c r="B38" s="72" t="s">
        <v>104</v>
      </c>
      <c r="C38" s="21" t="s">
        <v>105</v>
      </c>
      <c r="D38" s="59" t="s">
        <v>106</v>
      </c>
      <c r="E38" s="36"/>
      <c r="F38" s="36"/>
      <c r="G38" s="79">
        <f t="shared" si="2"/>
        <v>3000</v>
      </c>
      <c r="H38" s="56">
        <v>3000</v>
      </c>
      <c r="I38" s="56">
        <f t="shared" si="1"/>
        <v>0</v>
      </c>
      <c r="J38" s="89">
        <v>0</v>
      </c>
    </row>
    <row r="39" spans="1:10" ht="34.15" customHeight="1" x14ac:dyDescent="0.3">
      <c r="A39" s="36"/>
      <c r="B39" s="36"/>
      <c r="C39" s="36"/>
      <c r="D39" s="57" t="s">
        <v>35</v>
      </c>
      <c r="E39" s="36"/>
      <c r="F39" s="36"/>
      <c r="G39" s="79">
        <f t="shared" si="2"/>
        <v>4310535</v>
      </c>
      <c r="H39" s="89">
        <f>H12+H20+H23+H29+H32+H35</f>
        <v>4310535</v>
      </c>
      <c r="I39" s="56">
        <f t="shared" si="1"/>
        <v>0</v>
      </c>
      <c r="J39" s="89">
        <v>0</v>
      </c>
    </row>
    <row r="41" spans="1:10" s="112" customFormat="1" ht="53.45" customHeight="1" x14ac:dyDescent="0.35">
      <c r="B41" s="112" t="s">
        <v>141</v>
      </c>
      <c r="G41" s="112" t="s">
        <v>142</v>
      </c>
    </row>
  </sheetData>
  <mergeCells count="13">
    <mergeCell ref="A6:J6"/>
    <mergeCell ref="A7:J7"/>
    <mergeCell ref="H2:I2"/>
    <mergeCell ref="H3:I3"/>
    <mergeCell ref="F9:F10"/>
    <mergeCell ref="G9:G10"/>
    <mergeCell ref="H9:H10"/>
    <mergeCell ref="I9:J9"/>
    <mergeCell ref="A9:A10"/>
    <mergeCell ref="B9:B10"/>
    <mergeCell ref="C9:C10"/>
    <mergeCell ref="D9:D10"/>
    <mergeCell ref="E9:E10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4" orientation="landscape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Додаток 1</vt:lpstr>
      <vt:lpstr>Додаток 2</vt:lpstr>
      <vt:lpstr>Додаток 3</vt:lpstr>
      <vt:lpstr>'Додаток 2'!Заголовки_для_печати</vt:lpstr>
      <vt:lpstr>'Додаток 3'!Заголовки_для_печати</vt:lpstr>
      <vt:lpstr>'Додаток 1'!Область_печати</vt:lpstr>
      <vt:lpstr>'Додаток 2'!Область_печати</vt:lpstr>
      <vt:lpstr>'Додаток 3'!Область_печати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2018-12-20T09:46:54Z</cp:lastPrinted>
  <dcterms:created xsi:type="dcterms:W3CDTF">2014-12-27T12:45:40Z</dcterms:created>
  <dcterms:modified xsi:type="dcterms:W3CDTF">2018-12-21T14:12:36Z</dcterms:modified>
</cp:coreProperties>
</file>