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Рішення виконком бюджет 2018\"/>
    </mc:Choice>
  </mc:AlternateContent>
  <bookViews>
    <workbookView xWindow="360" yWindow="132" windowWidth="20736" windowHeight="11760" activeTab="2"/>
  </bookViews>
  <sheets>
    <sheet name="Додаток 1" sheetId="1" r:id="rId1"/>
    <sheet name="Додаток 2" sheetId="4" r:id="rId2"/>
    <sheet name="Додаток 3" sheetId="5" r:id="rId3"/>
  </sheets>
  <definedNames>
    <definedName name="_xlnm.Print_Titles" localSheetId="1">'Додаток 2'!$10:$13</definedName>
    <definedName name="_xlnm.Print_Titles" localSheetId="2">'Додаток 3'!$9:$10</definedName>
    <definedName name="_xlnm.Print_Area" localSheetId="0">'Додаток 1'!$A$1:$F$53</definedName>
    <definedName name="_xlnm.Print_Area" localSheetId="1">'Додаток 2'!$A$1:$P$57</definedName>
    <definedName name="_xlnm.Print_Area" localSheetId="2">'Додаток 3'!$A$1:$H$43</definedName>
  </definedNames>
  <calcPr calcId="162913"/>
</workbook>
</file>

<file path=xl/calcChain.xml><?xml version="1.0" encoding="utf-8"?>
<calcChain xmlns="http://schemas.openxmlformats.org/spreadsheetml/2006/main">
  <c r="E50" i="1" l="1"/>
  <c r="F50" i="1"/>
  <c r="F46" i="1" s="1"/>
  <c r="E46" i="1"/>
  <c r="E44" i="1"/>
  <c r="F44" i="1"/>
  <c r="D50" i="1"/>
  <c r="D46" i="1"/>
  <c r="C46" i="1" s="1"/>
  <c r="D44" i="1"/>
  <c r="C45" i="1"/>
  <c r="C47" i="1"/>
  <c r="C48" i="1"/>
  <c r="C49" i="1"/>
  <c r="C50" i="1"/>
  <c r="C51" i="1"/>
  <c r="F43" i="1" l="1"/>
  <c r="F42" i="1" s="1"/>
  <c r="D43" i="1"/>
  <c r="D42" i="1" s="1"/>
  <c r="C42" i="1" s="1"/>
  <c r="E43" i="1"/>
  <c r="E42" i="1" s="1"/>
  <c r="C44" i="1"/>
  <c r="F39" i="4"/>
  <c r="G39" i="4"/>
  <c r="H39" i="4"/>
  <c r="I39" i="4"/>
  <c r="J39" i="4"/>
  <c r="K39" i="4"/>
  <c r="L39" i="4"/>
  <c r="M39" i="4"/>
  <c r="N39" i="4"/>
  <c r="O39" i="4"/>
  <c r="F36" i="4"/>
  <c r="G36" i="4"/>
  <c r="H36" i="4"/>
  <c r="I36" i="4"/>
  <c r="J36" i="4"/>
  <c r="K36" i="4"/>
  <c r="L36" i="4"/>
  <c r="M36" i="4"/>
  <c r="N36" i="4"/>
  <c r="O36" i="4"/>
  <c r="F34" i="4"/>
  <c r="G34" i="4"/>
  <c r="H34" i="4"/>
  <c r="I34" i="4"/>
  <c r="J34" i="4"/>
  <c r="K34" i="4"/>
  <c r="L34" i="4"/>
  <c r="M34" i="4"/>
  <c r="N34" i="4"/>
  <c r="O34" i="4"/>
  <c r="E38" i="4"/>
  <c r="P38" i="4" s="1"/>
  <c r="E37" i="4"/>
  <c r="P37" i="4" s="1"/>
  <c r="E35" i="4"/>
  <c r="P35" i="4" s="1"/>
  <c r="P34" i="4" s="1"/>
  <c r="E24" i="1"/>
  <c r="F24" i="1"/>
  <c r="D24" i="1"/>
  <c r="C26" i="1"/>
  <c r="C27" i="1"/>
  <c r="C28" i="1"/>
  <c r="C29" i="1"/>
  <c r="C43" i="1" l="1"/>
  <c r="P36" i="4"/>
  <c r="E36" i="4"/>
  <c r="E34" i="4"/>
  <c r="N17" i="4"/>
  <c r="J17" i="4" s="1"/>
  <c r="E17" i="4"/>
  <c r="P17" i="4" l="1"/>
  <c r="E53" i="4"/>
  <c r="P53" i="4" s="1"/>
  <c r="E40" i="1" l="1"/>
  <c r="E39" i="1"/>
  <c r="G38" i="5" l="1"/>
  <c r="G37" i="5" s="1"/>
  <c r="N30" i="4"/>
  <c r="J30" i="4" s="1"/>
  <c r="H29" i="5" l="1"/>
  <c r="F28" i="5"/>
  <c r="F23" i="4" l="1"/>
  <c r="G23" i="4"/>
  <c r="H23" i="4"/>
  <c r="I23" i="4"/>
  <c r="J23" i="4"/>
  <c r="K23" i="4"/>
  <c r="L23" i="4"/>
  <c r="M23" i="4"/>
  <c r="N23" i="4"/>
  <c r="O23" i="4"/>
  <c r="D15" i="1" l="1"/>
  <c r="E13" i="1"/>
  <c r="F13" i="1"/>
  <c r="D14" i="1" l="1"/>
  <c r="G41" i="5"/>
  <c r="H14" i="5"/>
  <c r="H15" i="5"/>
  <c r="H18" i="5"/>
  <c r="H22" i="5"/>
  <c r="H28" i="5"/>
  <c r="H26" i="5"/>
  <c r="H27" i="5"/>
  <c r="H32" i="5"/>
  <c r="H36" i="5"/>
  <c r="H39" i="5"/>
  <c r="H40" i="5"/>
  <c r="F38" i="5"/>
  <c r="F37" i="5" s="1"/>
  <c r="F35" i="5"/>
  <c r="F34" i="5" s="1"/>
  <c r="F33" i="5" s="1"/>
  <c r="H33" i="5" s="1"/>
  <c r="F31" i="5"/>
  <c r="H31" i="5" s="1"/>
  <c r="F25" i="5"/>
  <c r="H25" i="5" s="1"/>
  <c r="F24" i="5"/>
  <c r="F23" i="5" s="1"/>
  <c r="H23" i="5" s="1"/>
  <c r="F30" i="5" l="1"/>
  <c r="H30" i="5" s="1"/>
  <c r="H35" i="5"/>
  <c r="H24" i="5"/>
  <c r="H34" i="5"/>
  <c r="H37" i="5"/>
  <c r="H38" i="5"/>
  <c r="F21" i="5"/>
  <c r="H21" i="5" s="1"/>
  <c r="F20" i="5" l="1"/>
  <c r="F19" i="5" s="1"/>
  <c r="F17" i="5"/>
  <c r="H17" i="5" s="1"/>
  <c r="F13" i="5"/>
  <c r="E54" i="4"/>
  <c r="P54" i="4" s="1"/>
  <c r="E52" i="4"/>
  <c r="E51" i="4" s="1"/>
  <c r="N50" i="4"/>
  <c r="J50" i="4" s="1"/>
  <c r="J49" i="4" s="1"/>
  <c r="J33" i="4" s="1"/>
  <c r="E50" i="4"/>
  <c r="E49" i="4" s="1"/>
  <c r="E41" i="4"/>
  <c r="P41" i="4" s="1"/>
  <c r="E42" i="4"/>
  <c r="P42" i="4" s="1"/>
  <c r="E43" i="4"/>
  <c r="E44" i="4"/>
  <c r="P44" i="4" s="1"/>
  <c r="E45" i="4"/>
  <c r="P45" i="4" s="1"/>
  <c r="E46" i="4"/>
  <c r="P46" i="4" s="1"/>
  <c r="E47" i="4"/>
  <c r="P47" i="4" s="1"/>
  <c r="E48" i="4"/>
  <c r="P48" i="4" s="1"/>
  <c r="E40" i="4"/>
  <c r="E30" i="4"/>
  <c r="P30" i="4" s="1"/>
  <c r="E31" i="4"/>
  <c r="P31" i="4" s="1"/>
  <c r="E29" i="4"/>
  <c r="P29" i="4" s="1"/>
  <c r="E26" i="4"/>
  <c r="P26" i="4" s="1"/>
  <c r="E27" i="4"/>
  <c r="P27" i="4" s="1"/>
  <c r="E25" i="4"/>
  <c r="P25" i="4" s="1"/>
  <c r="E22" i="4"/>
  <c r="P22" i="4" s="1"/>
  <c r="E21" i="4"/>
  <c r="P21" i="4" s="1"/>
  <c r="E24" i="4"/>
  <c r="E23" i="4" s="1"/>
  <c r="E19" i="4"/>
  <c r="E18" i="4" s="1"/>
  <c r="N16" i="4"/>
  <c r="E16" i="4"/>
  <c r="F51" i="4"/>
  <c r="G51" i="4"/>
  <c r="H51" i="4"/>
  <c r="I51" i="4"/>
  <c r="J51" i="4"/>
  <c r="K51" i="4"/>
  <c r="L51" i="4"/>
  <c r="M51" i="4"/>
  <c r="N51" i="4"/>
  <c r="O51" i="4"/>
  <c r="F49" i="4"/>
  <c r="G49" i="4"/>
  <c r="H49" i="4"/>
  <c r="I49" i="4"/>
  <c r="K49" i="4"/>
  <c r="L49" i="4"/>
  <c r="M49" i="4"/>
  <c r="O49" i="4"/>
  <c r="F33" i="4"/>
  <c r="G33" i="4"/>
  <c r="H33" i="4"/>
  <c r="I33" i="4"/>
  <c r="K33" i="4"/>
  <c r="L33" i="4"/>
  <c r="M33" i="4"/>
  <c r="O33" i="4"/>
  <c r="P43" i="4"/>
  <c r="F28" i="4"/>
  <c r="G28" i="4"/>
  <c r="H28" i="4"/>
  <c r="I28" i="4"/>
  <c r="J28" i="4"/>
  <c r="K28" i="4"/>
  <c r="L28" i="4"/>
  <c r="M28" i="4"/>
  <c r="N28" i="4"/>
  <c r="O28" i="4"/>
  <c r="F20" i="4"/>
  <c r="G20" i="4"/>
  <c r="H20" i="4"/>
  <c r="I20" i="4"/>
  <c r="J20" i="4"/>
  <c r="K20" i="4"/>
  <c r="L20" i="4"/>
  <c r="M20" i="4"/>
  <c r="N20" i="4"/>
  <c r="O20" i="4"/>
  <c r="E20" i="4"/>
  <c r="P20" i="4" s="1"/>
  <c r="F18" i="4"/>
  <c r="G18" i="4"/>
  <c r="H18" i="4"/>
  <c r="I18" i="4"/>
  <c r="J18" i="4"/>
  <c r="K18" i="4"/>
  <c r="L18" i="4"/>
  <c r="M18" i="4"/>
  <c r="N18" i="4"/>
  <c r="O18" i="4"/>
  <c r="O15" i="4" s="1"/>
  <c r="D35" i="1"/>
  <c r="D34" i="1" s="1"/>
  <c r="C34" i="1" s="1"/>
  <c r="C36" i="1"/>
  <c r="C15" i="1"/>
  <c r="C16" i="1"/>
  <c r="C17" i="1"/>
  <c r="C18" i="1"/>
  <c r="C19" i="1"/>
  <c r="C20" i="1"/>
  <c r="C21" i="1"/>
  <c r="C22" i="1"/>
  <c r="C23" i="1"/>
  <c r="C24" i="1"/>
  <c r="C25" i="1"/>
  <c r="C40" i="1"/>
  <c r="E38" i="1"/>
  <c r="E37" i="1" s="1"/>
  <c r="F38" i="1"/>
  <c r="F37" i="1" s="1"/>
  <c r="D38" i="1"/>
  <c r="E32" i="1"/>
  <c r="F32" i="1"/>
  <c r="F31" i="1" s="1"/>
  <c r="D32" i="1"/>
  <c r="D31" i="1" s="1"/>
  <c r="C33" i="1"/>
  <c r="C39" i="1"/>
  <c r="D37" i="1"/>
  <c r="M32" i="4"/>
  <c r="P40" i="4" l="1"/>
  <c r="P39" i="4" s="1"/>
  <c r="E39" i="4"/>
  <c r="L15" i="4"/>
  <c r="H15" i="4"/>
  <c r="M15" i="4"/>
  <c r="M14" i="4" s="1"/>
  <c r="M55" i="4" s="1"/>
  <c r="K15" i="4"/>
  <c r="K14" i="4" s="1"/>
  <c r="I15" i="4"/>
  <c r="I14" i="4" s="1"/>
  <c r="G15" i="4"/>
  <c r="G14" i="4" s="1"/>
  <c r="N15" i="4"/>
  <c r="F15" i="4"/>
  <c r="F14" i="4" s="1"/>
  <c r="C35" i="1"/>
  <c r="P24" i="4"/>
  <c r="P23" i="4" s="1"/>
  <c r="N49" i="4"/>
  <c r="N33" i="4" s="1"/>
  <c r="J32" i="4"/>
  <c r="G32" i="4"/>
  <c r="C38" i="1"/>
  <c r="D30" i="1"/>
  <c r="H19" i="5"/>
  <c r="H20" i="5"/>
  <c r="P51" i="4"/>
  <c r="H14" i="4"/>
  <c r="L32" i="4"/>
  <c r="H32" i="4"/>
  <c r="H55" i="4" s="1"/>
  <c r="K32" i="4"/>
  <c r="O32" i="4"/>
  <c r="I32" i="4"/>
  <c r="O14" i="4"/>
  <c r="L14" i="4"/>
  <c r="P52" i="4"/>
  <c r="P19" i="4"/>
  <c r="N14" i="4"/>
  <c r="J16" i="4"/>
  <c r="F32" i="4"/>
  <c r="P50" i="4"/>
  <c r="F16" i="5"/>
  <c r="H16" i="5" s="1"/>
  <c r="E28" i="4"/>
  <c r="P28" i="4" s="1"/>
  <c r="C14" i="1"/>
  <c r="D13" i="1"/>
  <c r="C37" i="1"/>
  <c r="F30" i="1"/>
  <c r="F41" i="1" s="1"/>
  <c r="F52" i="1" s="1"/>
  <c r="F12" i="5"/>
  <c r="H13" i="5"/>
  <c r="P18" i="4"/>
  <c r="E31" i="1"/>
  <c r="C32" i="1"/>
  <c r="P49" i="4"/>
  <c r="P33" i="4" l="1"/>
  <c r="E33" i="4"/>
  <c r="E32" i="4" s="1"/>
  <c r="I55" i="4"/>
  <c r="K55" i="4"/>
  <c r="G55" i="4"/>
  <c r="E15" i="4"/>
  <c r="E14" i="4" s="1"/>
  <c r="F55" i="4"/>
  <c r="P16" i="4"/>
  <c r="P15" i="4" s="1"/>
  <c r="J15" i="4"/>
  <c r="J14" i="4" s="1"/>
  <c r="J55" i="4" s="1"/>
  <c r="L55" i="4"/>
  <c r="O55" i="4"/>
  <c r="N32" i="4"/>
  <c r="N55" i="4" s="1"/>
  <c r="H12" i="5"/>
  <c r="F11" i="5"/>
  <c r="F41" i="5" s="1"/>
  <c r="D41" i="1"/>
  <c r="C13" i="1"/>
  <c r="C31" i="1"/>
  <c r="E30" i="1"/>
  <c r="P32" i="4" l="1"/>
  <c r="E55" i="4"/>
  <c r="H11" i="5"/>
  <c r="H41" i="5"/>
  <c r="P14" i="4"/>
  <c r="P55" i="4" s="1"/>
  <c r="E41" i="1"/>
  <c r="E52" i="1" s="1"/>
  <c r="C30" i="1"/>
  <c r="C41" i="1" l="1"/>
  <c r="D52" i="1"/>
  <c r="C52" i="1" s="1"/>
</calcChain>
</file>

<file path=xl/sharedStrings.xml><?xml version="1.0" encoding="utf-8"?>
<sst xmlns="http://schemas.openxmlformats.org/spreadsheetml/2006/main" count="345" uniqueCount="221">
  <si>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</si>
  <si>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</si>
  <si>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</si>
  <si>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</si>
  <si>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</si>
  <si>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</si>
  <si>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</si>
  <si>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</si>
  <si>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</si>
  <si>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</si>
  <si>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</si>
  <si>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</si>
  <si>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</si>
  <si>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</si>
  <si>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</si>
  <si>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</si>
  <si>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</t>
  </si>
  <si>
    <t>РАЗОМ ДОХОДІВ</t>
  </si>
  <si>
    <t>ОФІЦІЙНІ ТРАНСФЕРТИ</t>
  </si>
  <si>
    <t>УСЬОГО ДОХОДІВ</t>
  </si>
  <si>
    <t>КЕРУЮЧИЙ СПРАВАМИ ВИКОНКОМУ</t>
  </si>
  <si>
    <t>О.О. ГИЖКО</t>
  </si>
  <si>
    <t>Код</t>
  </si>
  <si>
    <t>Найменування згідно
 з класифікацією доходів бюджету</t>
  </si>
  <si>
    <t>Всього</t>
  </si>
  <si>
    <t>в т.ч. бюджет розвитку</t>
  </si>
  <si>
    <t xml:space="preserve">"Про районний у місті </t>
  </si>
  <si>
    <t>бюджет на 2015 рік"</t>
  </si>
  <si>
    <t>грн.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</si>
  <si>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</si>
  <si>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</si>
  <si>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</si>
  <si>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</si>
  <si>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</si>
  <si>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бюджет розвитку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</si>
  <si>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</si>
  <si>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</si>
  <si>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УСЬОГО ВИДАТКІВ</t>
  </si>
  <si>
    <t>Код програмної класифікації видатків та кредитування місцевого бюджету</t>
  </si>
  <si>
    <t>видатки споживання</t>
  </si>
  <si>
    <t>видатки розвитку</t>
  </si>
  <si>
    <t>0111</t>
  </si>
  <si>
    <t>1090</t>
  </si>
  <si>
    <t>1040</t>
  </si>
  <si>
    <t>0810</t>
  </si>
  <si>
    <t>1010</t>
  </si>
  <si>
    <t>1020</t>
  </si>
  <si>
    <t>Найменування місцевої (регіональної) програми</t>
  </si>
  <si>
    <t>Разом загальний та спеціальний фонди</t>
  </si>
  <si>
    <t xml:space="preserve">ПЕРЕЛІК        </t>
  </si>
  <si>
    <t>УСЬОГО</t>
  </si>
  <si>
    <t>Додаток 1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</si>
  <si>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</si>
  <si>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</si>
  <si>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</si>
  <si>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</si>
  <si>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</si>
  <si>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</si>
  <si>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Надходження від плати за послуги, що надаються бюджетними установами згідно із законодавством </t>
  </si>
  <si>
    <t>0829</t>
  </si>
  <si>
    <t>1050</t>
  </si>
  <si>
    <t>Організація та проведення громадських робіт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</si>
  <si>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</si>
  <si>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</si>
  <si>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</si>
  <si>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Код ТПКВКМБ/ ТКВКБМС</t>
  </si>
  <si>
    <t>Код ФКВКБ</t>
  </si>
  <si>
    <t>Найменування
головного розпорядника, відповідального виконавця, бюджетної програми або напрямку видатків згідно з типовою відомчою/ТПКВКМБ/ТКВКБМС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</si>
  <si>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</si>
  <si>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</si>
  <si>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</si>
  <si>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</si>
  <si>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</si>
  <si>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</si>
  <si>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</si>
  <si>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Надання допомоги сім'ям з дітьми, малозабезпеченим сім'ям, інвалідам з дитинства, дітям - інвалідам та тимчасової допомоги дітям</t>
  </si>
  <si>
    <t>3041</t>
  </si>
  <si>
    <t>3043</t>
  </si>
  <si>
    <t>3044</t>
  </si>
  <si>
    <t>3045</t>
  </si>
  <si>
    <t>3046</t>
  </si>
  <si>
    <t>3047</t>
  </si>
  <si>
    <t>3048</t>
  </si>
  <si>
    <t>3049</t>
  </si>
  <si>
    <t>Надання допомоги у зв'язку з вагітністю і пологами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</si>
  <si>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</si>
  <si>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</si>
  <si>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</si>
  <si>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</si>
  <si>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</si>
  <si>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Надання державної соціальної допомоги малозабезпеченим сім'ям</t>
  </si>
  <si>
    <t xml:space="preserve">Надання державної соціальної допомоги інвалідам з дитинства та дітям-інвалідам </t>
  </si>
  <si>
    <t>90302</t>
  </si>
  <si>
    <t>90304</t>
  </si>
  <si>
    <t>90305</t>
  </si>
  <si>
    <t>90306</t>
  </si>
  <si>
    <t>90307</t>
  </si>
  <si>
    <t>90308</t>
  </si>
  <si>
    <t>90401</t>
  </si>
  <si>
    <t>Надання соціальних та реабілітаційних послуг громадянам похилого віку, інвалідам, дітям - інвалідам в установах соціального обслуговування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</si>
  <si>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</si>
  <si>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</si>
  <si>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Надання соціальних гарантій інвалідам, фізичним особам, які надають соціальні послуги громадянам похилого віку, інвалідам, дітям-інвалідам, хворим, які не здатні до самообслуговування і потребують сторонньої допомоги</t>
  </si>
  <si>
    <t>Туристичний збір </t>
  </si>
  <si>
    <t>Туристичний збір, сплачений юридичними особами </t>
  </si>
  <si>
    <t>Реалізація державної політики у молодіжній сфері</t>
  </si>
  <si>
    <t>Інші заходи та заклади молодіжної політики</t>
  </si>
  <si>
    <t>3040</t>
  </si>
  <si>
    <t>3110</t>
  </si>
  <si>
    <t>3130</t>
  </si>
  <si>
    <t>Надання допомоги по догляду за інвалідами I чи II групи внаслідок психічного розладу </t>
  </si>
  <si>
    <t>районного у місті бюджету на 2018 рік</t>
  </si>
  <si>
    <t xml:space="preserve"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районного у місті бюджету на 2018 рік </t>
  </si>
  <si>
    <t>0200000</t>
  </si>
  <si>
    <t>0210000</t>
  </si>
  <si>
    <t>0210160</t>
  </si>
  <si>
    <t>0160</t>
  </si>
  <si>
    <t>Керівництво і управління у відповідній сфері у містах (місті Києві), селищах, селах, об’єднаних територіальних громадах</t>
  </si>
  <si>
    <t>0213110</t>
  </si>
  <si>
    <t>0213112</t>
  </si>
  <si>
    <t>0213120</t>
  </si>
  <si>
    <t>3120</t>
  </si>
  <si>
    <t>0213133</t>
  </si>
  <si>
    <t>0213122</t>
  </si>
  <si>
    <t>0213123</t>
  </si>
  <si>
    <t>3122</t>
  </si>
  <si>
    <t>3123</t>
  </si>
  <si>
    <t>0213130</t>
  </si>
  <si>
    <t>0213200</t>
  </si>
  <si>
    <t>3200</t>
  </si>
  <si>
    <t>0213230</t>
  </si>
  <si>
    <t>3230</t>
  </si>
  <si>
    <t>Інші заклади та заходи</t>
  </si>
  <si>
    <t>0214080</t>
  </si>
  <si>
    <t>4080</t>
  </si>
  <si>
    <t>Інші заклади та заходи в галузі культури і мистецтва</t>
  </si>
  <si>
    <t>0215060</t>
  </si>
  <si>
    <t>5060</t>
  </si>
  <si>
    <t>0215061</t>
  </si>
  <si>
    <t>5061</t>
  </si>
  <si>
    <t>Інші заходи з розвитку фізичної культури та спорту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</si>
  <si>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</si>
  <si>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</si>
  <si>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</si>
  <si>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</si>
  <si>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</si>
  <si>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</si>
  <si>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</si>
  <si>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</si>
  <si>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</si>
  <si>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</si>
  <si>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0813040</t>
  </si>
  <si>
    <t>0813041</t>
  </si>
  <si>
    <t>0813043</t>
  </si>
  <si>
    <t>0813044</t>
  </si>
  <si>
    <t>0813045</t>
  </si>
  <si>
    <t>0813046</t>
  </si>
  <si>
    <t>0813047</t>
  </si>
  <si>
    <t>0813048</t>
  </si>
  <si>
    <t>0813049</t>
  </si>
  <si>
    <t>0813080</t>
  </si>
  <si>
    <t>0813100</t>
  </si>
  <si>
    <t>0813104</t>
  </si>
  <si>
    <t>0813160</t>
  </si>
  <si>
    <t>3160</t>
  </si>
  <si>
    <t>0813161</t>
  </si>
  <si>
    <t>3161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</si>
  <si>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</si>
  <si>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0813230</t>
  </si>
  <si>
    <t>0813220</t>
  </si>
  <si>
    <t>3220</t>
  </si>
  <si>
    <t>Забезпечення належних умов для виховання та розвитку дітей-сиріт і дітей, позбавлених батьківського піклування у дитячих будинках сімейного типу, прийомних сім’ях, в сім’ях патронатного вихователя, надання допомоги дітям сиротам та дітям, позбавленим батьківського піклування, яким виповнюється 18 років</t>
  </si>
  <si>
    <t>місцевих програм, які фінансуватимуться за рахунок коштів районного у місті бюджету  у 2018 році</t>
  </si>
  <si>
    <t>Підвищення кваліфікації депутатів місцевих рад та посадових осіб місцевого самоврядування</t>
  </si>
  <si>
    <t>0210170</t>
  </si>
  <si>
    <t>0170</t>
  </si>
  <si>
    <t>0131</t>
  </si>
  <si>
    <t>Програма соціального захисту окремих категорій громадян Довгинцівського району на 2017-2019 роки (затверджена рішенням районної в місті ради від 23.12.2016 № 85, зі змінами)</t>
  </si>
  <si>
    <t xml:space="preserve">Програма реалізації соціального захисту дітей на 2017-2019 роки (затверджена рішенням районної в місті ради від 23.12.2016 № 87, зі змінами) </t>
  </si>
  <si>
    <t>Програма реалізації заходів щодо поліпшення становища молоді, жінок та сімей на 2017-2019 роки (затверджена рішенням районної в місті ради від 23.12.2016 № 89, зі змінами)</t>
  </si>
  <si>
    <t>Програма реалізації культурно-мистецьких заходів державного та місцевого значення на 2017-2019 роки (затверджена рішенням районної в місті ради від 23.12.2016 № 84, зі змінами)</t>
  </si>
  <si>
    <t xml:space="preserve">Програма реалізації заходів на розвиток фізичної культури і спорту на 2017-2019 роки (затверджена рішенням районної в місті ради від 23.12.2016 № 90, зі змінами) </t>
  </si>
  <si>
    <t>Програма реалізації заходів щодо благоустрою та забезпечення оформлення технічної документації на нерухоме майно, визнане відумерлою спадщиною, на 2017-2019 роки (затверджена рішенням районної в місті ради від 23.12.2016 № 86, зі змінами)</t>
  </si>
  <si>
    <t>Туристичний збір, сплачений фізичними особами </t>
  </si>
  <si>
    <t>0813010</t>
  </si>
  <si>
    <t>3010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</si>
  <si>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</si>
  <si>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0813012</t>
  </si>
  <si>
    <t>3012</t>
  </si>
  <si>
    <t>1060</t>
  </si>
  <si>
    <t>Надання субсидій населенню для відшкодування витрат на оплату житлово-комунальних послуг</t>
  </si>
  <si>
    <t>0813020</t>
  </si>
  <si>
    <t>3020</t>
  </si>
  <si>
    <t>0813021</t>
  </si>
  <si>
    <t>3021</t>
  </si>
  <si>
    <t>1030</t>
  </si>
  <si>
    <t>0813022</t>
  </si>
  <si>
    <t>3022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</si>
  <si>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</si>
  <si>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</si>
  <si>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</si>
  <si>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Додаток  2</t>
  </si>
  <si>
    <t>Додаток 3</t>
  </si>
  <si>
    <t xml:space="preserve">Від органів державного управління  </t>
  </si>
  <si>
    <t>41020000</t>
  </si>
  <si>
    <t xml:space="preserve">Дотації  </t>
  </si>
  <si>
    <t xml:space="preserve">Інші додаткові дотації  </t>
  </si>
  <si>
    <t xml:space="preserve">Субвенції  </t>
  </si>
  <si>
    <t xml:space="preserve">Субвенція з державного бюджету місцевим бюджетам на виплату допомоги сім'ям з дітьми, малозабезпеченим сім'ям, інвалідам з дитинства, дітям-інвалідам, тимчасової державної допомоги дітям та допомоги по догляду за інвалідами I чи II групи внаслідок психічного розладу </t>
  </si>
  <si>
    <t xml:space="preserve">Субвенція з державного бюджету місцевим бюджетам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вивезення побутового сміття та рідких нечистот  </t>
  </si>
  <si>
    <t xml:space="preserve">Субвенція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 </t>
  </si>
  <si>
    <t xml:space="preserve">Інші субвенції </t>
  </si>
  <si>
    <t>Субвенція з державного бюджету місцевим бюджетам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</t>
  </si>
  <si>
    <t>до рішення виконкому</t>
  </si>
  <si>
    <t>районноїв місті ради</t>
  </si>
  <si>
    <t>Керуючий справами виконкому                                                                                                     О.Гижко</t>
  </si>
  <si>
    <t xml:space="preserve">районної в місті ради </t>
  </si>
  <si>
    <t>Керуючий справами виконкому</t>
  </si>
  <si>
    <t>О.Гижко</t>
  </si>
  <si>
    <t>від  20.12.2017  № 406</t>
  </si>
  <si>
    <t>від 20.12.2017  № 406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</si>
</sst>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sz val="8"/>
      <name val="Times New Roman"/>
      <family val="1"/>
      <charset val="204"/>
    </font>
    <font>
      <sz val="20"/>
      <name val="Times New Roman"/>
      <family val="1"/>
      <charset val="204"/>
    </font>
    <font>
      <b/>
      <i/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0">
    <xf numFmtId="0" fontId="0" fillId="0" borderId="0" xfId="0"/>
    <xf numFmtId="0" fontId="4" fillId="0" borderId="0" xfId="1" applyFont="1"/>
    <xf numFmtId="0" fontId="4" fillId="0" borderId="0" xfId="0" applyFont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indent="3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2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justify" vertical="center" wrapText="1"/>
    </xf>
    <xf numFmtId="2" fontId="4" fillId="0" borderId="0" xfId="0" applyNumberFormat="1" applyFont="1"/>
    <xf numFmtId="0" fontId="4" fillId="0" borderId="1" xfId="0" applyNumberFormat="1" applyFont="1" applyFill="1" applyBorder="1" applyAlignment="1" applyProtection="1">
      <alignment horizontal="justify" vertical="center" wrapText="1"/>
    </xf>
    <xf numFmtId="0" fontId="4" fillId="0" borderId="1" xfId="1" applyFont="1" applyBorder="1" applyAlignment="1">
      <alignment horizontal="center" vertical="center"/>
    </xf>
    <xf numFmtId="2" fontId="4" fillId="0" borderId="1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left" vertical="center"/>
    </xf>
    <xf numFmtId="0" fontId="6" fillId="0" borderId="1" xfId="0" applyFont="1" applyBorder="1" applyAlignment="1">
      <alignment horizontal="justify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2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top" wrapText="1"/>
    </xf>
    <xf numFmtId="1" fontId="4" fillId="0" borderId="0" xfId="0" applyNumberFormat="1" applyFont="1"/>
    <xf numFmtId="1" fontId="4" fillId="0" borderId="0" xfId="1" applyNumberFormat="1" applyFont="1" applyFill="1" applyBorder="1" applyAlignment="1">
      <alignment horizontal="center" vertical="center"/>
    </xf>
    <xf numFmtId="0" fontId="7" fillId="0" borderId="0" xfId="1" applyFont="1"/>
    <xf numFmtId="0" fontId="8" fillId="0" borderId="0" xfId="1" applyFont="1" applyAlignment="1">
      <alignment vertical="center" wrapText="1"/>
    </xf>
    <xf numFmtId="0" fontId="7" fillId="0" borderId="0" xfId="0" applyFont="1"/>
    <xf numFmtId="0" fontId="7" fillId="0" borderId="0" xfId="1" applyFont="1" applyAlignment="1">
      <alignment vertical="center" wrapText="1"/>
    </xf>
    <xf numFmtId="0" fontId="9" fillId="0" borderId="0" xfId="0" applyFont="1"/>
    <xf numFmtId="0" fontId="4" fillId="0" borderId="0" xfId="0" applyFont="1" applyAlignment="1"/>
    <xf numFmtId="0" fontId="7" fillId="0" borderId="0" xfId="0" applyFont="1" applyAlignment="1"/>
    <xf numFmtId="0" fontId="4" fillId="0" borderId="0" xfId="0" applyFont="1" applyAlignment="1">
      <alignment horizont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4" fillId="0" borderId="0" xfId="0" applyFont="1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2" fontId="4" fillId="0" borderId="1" xfId="0" applyNumberFormat="1" applyFont="1" applyBorder="1" applyAlignment="1">
      <alignment horizontal="right" vertical="center"/>
    </xf>
    <xf numFmtId="0" fontId="4" fillId="2" borderId="2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49" fontId="4" fillId="0" borderId="1" xfId="0" applyNumberFormat="1" applyFont="1" applyFill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right" vertical="center" wrapText="1"/>
    </xf>
    <xf numFmtId="0" fontId="4" fillId="0" borderId="1" xfId="0" applyNumberFormat="1" applyFont="1" applyBorder="1" applyAlignment="1">
      <alignment horizontal="justify" vertical="center" wrapText="1"/>
    </xf>
    <xf numFmtId="0" fontId="4" fillId="0" borderId="1" xfId="0" applyNumberFormat="1" applyFont="1" applyFill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1" xfId="0" applyFont="1" applyBorder="1" applyAlignment="1">
      <alignment horizontal="justify" vertical="center" shrinkToFit="1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Fill="1"/>
    <xf numFmtId="0" fontId="4" fillId="0" borderId="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3" xfId="0" applyNumberFormat="1" applyFont="1" applyFill="1" applyBorder="1" applyAlignment="1" applyProtection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3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/>
    </xf>
    <xf numFmtId="0" fontId="10" fillId="0" borderId="0" xfId="0" applyFont="1" applyFill="1"/>
    <xf numFmtId="0" fontId="11" fillId="0" borderId="0" xfId="1" applyFont="1" applyAlignment="1"/>
    <xf numFmtId="0" fontId="11" fillId="0" borderId="0" xfId="1" applyFont="1" applyAlignment="1">
      <alignment horizontal="left"/>
    </xf>
    <xf numFmtId="0" fontId="11" fillId="0" borderId="0" xfId="1" applyFont="1" applyFill="1" applyAlignment="1"/>
    <xf numFmtId="49" fontId="4" fillId="0" borderId="1" xfId="0" applyNumberFormat="1" applyFont="1" applyFill="1" applyBorder="1" applyAlignment="1">
      <alignment horizontal="justify" vertical="center" wrapText="1"/>
    </xf>
    <xf numFmtId="0" fontId="11" fillId="0" borderId="0" xfId="0" applyFont="1" applyAlignment="1">
      <alignment vertical="center"/>
    </xf>
    <xf numFmtId="0" fontId="11" fillId="0" borderId="0" xfId="0" applyFont="1"/>
    <xf numFmtId="0" fontId="11" fillId="0" borderId="0" xfId="0" applyFont="1" applyAlignment="1"/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wrapText="1"/>
    </xf>
    <xf numFmtId="1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2" fontId="4" fillId="0" borderId="1" xfId="0" applyNumberFormat="1" applyFont="1" applyBorder="1" applyAlignment="1">
      <alignment horizontal="right" vertical="center" wrapText="1"/>
    </xf>
    <xf numFmtId="2" fontId="4" fillId="0" borderId="1" xfId="0" applyNumberFormat="1" applyFont="1" applyFill="1" applyBorder="1" applyAlignment="1" applyProtection="1">
      <alignment horizontal="center" vertical="center" wrapText="1"/>
    </xf>
    <xf numFmtId="0" fontId="12" fillId="0" borderId="0" xfId="0" applyFont="1"/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right"/>
    </xf>
    <xf numFmtId="0" fontId="13" fillId="0" borderId="0" xfId="0" applyFont="1"/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6" xfId="0" applyNumberFormat="1" applyFont="1" applyFill="1" applyBorder="1" applyAlignment="1">
      <alignment vertical="center" wrapText="1"/>
    </xf>
    <xf numFmtId="49" fontId="4" fillId="0" borderId="6" xfId="0" applyNumberFormat="1" applyFont="1" applyFill="1" applyBorder="1" applyAlignment="1">
      <alignment horizontal="justify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14" fillId="0" borderId="0" xfId="0" applyFont="1"/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vertical="center" wrapText="1" shrinkToFi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shrinkToFi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view="pageBreakPreview" zoomScale="50" zoomScaleNormal="100" zoomScaleSheetLayoutView="50" workbookViewId="0">
      <selection activeCell="D16" sqref="D16"/>
    </sheetView>
  </sheetViews>
  <sheetFormatPr defaultColWidth="9.109375" defaultRowHeight="18" x14ac:dyDescent="0.35"/>
  <cols>
    <col min="1" max="1" width="14.33203125" style="2" customWidth="1"/>
    <col min="2" max="2" width="88.33203125" style="2" customWidth="1"/>
    <col min="3" max="3" width="19.5546875" style="2" customWidth="1"/>
    <col min="4" max="4" width="20.44140625" style="2" customWidth="1"/>
    <col min="5" max="5" width="16.5546875" style="2" customWidth="1"/>
    <col min="6" max="6" width="17.5546875" style="2" customWidth="1"/>
    <col min="7" max="8" width="9.109375" style="2"/>
    <col min="9" max="9" width="19.5546875" style="2" bestFit="1" customWidth="1"/>
    <col min="10" max="16384" width="9.109375" style="2"/>
  </cols>
  <sheetData>
    <row r="1" spans="1:9" s="33" customFormat="1" ht="22.8" x14ac:dyDescent="0.4">
      <c r="A1" s="31"/>
      <c r="B1" s="32"/>
      <c r="D1" s="76" t="s">
        <v>51</v>
      </c>
      <c r="E1" s="76"/>
      <c r="F1" s="76"/>
    </row>
    <row r="2" spans="1:9" s="33" customFormat="1" ht="22.8" x14ac:dyDescent="0.4">
      <c r="A2" s="31"/>
      <c r="B2" s="34"/>
      <c r="D2" s="77" t="s">
        <v>213</v>
      </c>
      <c r="E2" s="76"/>
      <c r="F2" s="76"/>
    </row>
    <row r="3" spans="1:9" s="33" customFormat="1" ht="22.8" x14ac:dyDescent="0.4">
      <c r="A3" s="31"/>
      <c r="B3" s="34"/>
      <c r="D3" s="78" t="s">
        <v>214</v>
      </c>
      <c r="E3" s="78"/>
      <c r="F3" s="78"/>
    </row>
    <row r="4" spans="1:9" s="33" customFormat="1" ht="22.8" hidden="1" x14ac:dyDescent="0.4">
      <c r="A4" s="31"/>
      <c r="B4" s="34"/>
      <c r="D4" s="76" t="s">
        <v>26</v>
      </c>
      <c r="E4" s="76"/>
      <c r="F4" s="76"/>
    </row>
    <row r="5" spans="1:9" s="33" customFormat="1" ht="22.8" hidden="1" x14ac:dyDescent="0.4">
      <c r="A5" s="31"/>
      <c r="B5" s="34"/>
      <c r="D5" s="76" t="s">
        <v>27</v>
      </c>
      <c r="E5" s="76"/>
      <c r="F5" s="76"/>
    </row>
    <row r="6" spans="1:9" s="33" customFormat="1" ht="22.8" x14ac:dyDescent="0.4">
      <c r="A6" s="31"/>
      <c r="B6" s="31"/>
      <c r="D6" s="76" t="s">
        <v>219</v>
      </c>
      <c r="E6" s="76"/>
      <c r="F6" s="76"/>
    </row>
    <row r="7" spans="1:9" ht="10.8" customHeight="1" x14ac:dyDescent="0.35">
      <c r="A7" s="1"/>
      <c r="B7" s="1"/>
      <c r="C7" s="4"/>
      <c r="D7" s="1"/>
      <c r="E7" s="3"/>
      <c r="F7" s="5"/>
    </row>
    <row r="8" spans="1:9" s="33" customFormat="1" ht="27.6" customHeight="1" x14ac:dyDescent="0.35">
      <c r="A8" s="116" t="s">
        <v>0</v>
      </c>
      <c r="B8" s="116"/>
      <c r="C8" s="116"/>
      <c r="D8" s="116"/>
      <c r="E8" s="116"/>
      <c r="F8" s="116"/>
    </row>
    <row r="9" spans="1:9" s="33" customFormat="1" ht="27.6" customHeight="1" x14ac:dyDescent="0.35">
      <c r="A9" s="117" t="s">
        <v>111</v>
      </c>
      <c r="B9" s="117"/>
      <c r="C9" s="117"/>
      <c r="D9" s="117"/>
      <c r="E9" s="117"/>
      <c r="F9" s="117"/>
    </row>
    <row r="10" spans="1:9" ht="16.8" customHeight="1" x14ac:dyDescent="0.35">
      <c r="A10" s="5"/>
      <c r="B10" s="6"/>
      <c r="C10" s="6"/>
      <c r="D10" s="6"/>
      <c r="E10" s="6"/>
      <c r="F10" s="7" t="s">
        <v>1</v>
      </c>
    </row>
    <row r="11" spans="1:9" ht="27.6" customHeight="1" x14ac:dyDescent="0.35">
      <c r="A11" s="115" t="s">
        <v>22</v>
      </c>
      <c r="B11" s="115" t="s">
        <v>23</v>
      </c>
      <c r="C11" s="115" t="s">
        <v>24</v>
      </c>
      <c r="D11" s="115" t="s">
        <v>2</v>
      </c>
      <c r="E11" s="115" t="s">
        <v>3</v>
      </c>
      <c r="F11" s="115"/>
    </row>
    <row r="12" spans="1:9" ht="45" customHeight="1" x14ac:dyDescent="0.35">
      <c r="A12" s="115"/>
      <c r="B12" s="115"/>
      <c r="C12" s="115"/>
      <c r="D12" s="115"/>
      <c r="E12" s="8" t="s">
        <v>24</v>
      </c>
      <c r="F12" s="8" t="s">
        <v>25</v>
      </c>
    </row>
    <row r="13" spans="1:9" ht="27.6" customHeight="1" x14ac:dyDescent="0.35">
      <c r="A13" s="9">
        <v>10000000</v>
      </c>
      <c r="B13" s="9" t="s">
        <v>4</v>
      </c>
      <c r="C13" s="10">
        <f>D13+E13</f>
        <v>10676200</v>
      </c>
      <c r="D13" s="10">
        <f>D14</f>
        <v>10676200</v>
      </c>
      <c r="E13" s="10">
        <f t="shared" ref="E13:F13" si="0">E14</f>
        <v>0</v>
      </c>
      <c r="F13" s="10">
        <f t="shared" si="0"/>
        <v>0</v>
      </c>
    </row>
    <row r="14" spans="1:9" ht="27.6" customHeight="1" x14ac:dyDescent="0.35">
      <c r="A14" s="8">
        <v>18000000</v>
      </c>
      <c r="B14" s="14" t="s">
        <v>52</v>
      </c>
      <c r="C14" s="10">
        <f t="shared" ref="C14:C25" si="1">D14+E14</f>
        <v>10676200</v>
      </c>
      <c r="D14" s="10">
        <f>D15+D24+D26</f>
        <v>10676200</v>
      </c>
      <c r="E14" s="10">
        <v>0</v>
      </c>
      <c r="F14" s="10">
        <v>0</v>
      </c>
      <c r="I14" s="13"/>
    </row>
    <row r="15" spans="1:9" ht="27.6" customHeight="1" x14ac:dyDescent="0.35">
      <c r="A15" s="8">
        <v>18010000</v>
      </c>
      <c r="B15" s="14" t="s">
        <v>53</v>
      </c>
      <c r="C15" s="10">
        <f t="shared" si="1"/>
        <v>10622400</v>
      </c>
      <c r="D15" s="10">
        <f>D16+D17+D18+D19+D20+D21+D22+D23</f>
        <v>10622400</v>
      </c>
      <c r="E15" s="10">
        <v>0</v>
      </c>
      <c r="F15" s="10">
        <v>0</v>
      </c>
    </row>
    <row r="16" spans="1:9" ht="43.2" customHeight="1" x14ac:dyDescent="0.35">
      <c r="A16" s="8">
        <v>18010100</v>
      </c>
      <c r="B16" s="14" t="s">
        <v>54</v>
      </c>
      <c r="C16" s="10">
        <f t="shared" si="1"/>
        <v>36800</v>
      </c>
      <c r="D16" s="10">
        <v>36800</v>
      </c>
      <c r="E16" s="10">
        <v>0</v>
      </c>
      <c r="F16" s="10">
        <v>0</v>
      </c>
    </row>
    <row r="17" spans="1:6" ht="43.2" customHeight="1" x14ac:dyDescent="0.35">
      <c r="A17" s="8">
        <v>18010200</v>
      </c>
      <c r="B17" s="14" t="s">
        <v>55</v>
      </c>
      <c r="C17" s="10">
        <f t="shared" si="1"/>
        <v>68000</v>
      </c>
      <c r="D17" s="10">
        <v>68000</v>
      </c>
      <c r="E17" s="10">
        <v>0</v>
      </c>
      <c r="F17" s="10">
        <v>0</v>
      </c>
    </row>
    <row r="18" spans="1:6" ht="43.2" customHeight="1" x14ac:dyDescent="0.35">
      <c r="A18" s="8">
        <v>18010300</v>
      </c>
      <c r="B18" s="14" t="s">
        <v>56</v>
      </c>
      <c r="C18" s="10">
        <f t="shared" si="1"/>
        <v>113600</v>
      </c>
      <c r="D18" s="10">
        <v>113600</v>
      </c>
      <c r="E18" s="10">
        <v>0</v>
      </c>
      <c r="F18" s="10">
        <v>0</v>
      </c>
    </row>
    <row r="19" spans="1:6" ht="43.2" customHeight="1" x14ac:dyDescent="0.35">
      <c r="A19" s="8">
        <v>18010400</v>
      </c>
      <c r="B19" s="14" t="s">
        <v>57</v>
      </c>
      <c r="C19" s="10">
        <f t="shared" si="1"/>
        <v>2749600</v>
      </c>
      <c r="D19" s="10">
        <v>2749600</v>
      </c>
      <c r="E19" s="10">
        <v>0</v>
      </c>
      <c r="F19" s="10">
        <v>0</v>
      </c>
    </row>
    <row r="20" spans="1:6" ht="27" customHeight="1" x14ac:dyDescent="0.35">
      <c r="A20" s="8">
        <v>18010500</v>
      </c>
      <c r="B20" s="11" t="s">
        <v>5</v>
      </c>
      <c r="C20" s="10">
        <f t="shared" si="1"/>
        <v>1944800</v>
      </c>
      <c r="D20" s="10">
        <v>1944800</v>
      </c>
      <c r="E20" s="10">
        <v>0</v>
      </c>
      <c r="F20" s="10">
        <v>0</v>
      </c>
    </row>
    <row r="21" spans="1:6" ht="27" customHeight="1" x14ac:dyDescent="0.35">
      <c r="A21" s="8">
        <v>18010600</v>
      </c>
      <c r="B21" s="11" t="s">
        <v>6</v>
      </c>
      <c r="C21" s="10">
        <f t="shared" si="1"/>
        <v>4563200</v>
      </c>
      <c r="D21" s="10">
        <v>4563200</v>
      </c>
      <c r="E21" s="10">
        <v>0</v>
      </c>
      <c r="F21" s="10">
        <v>0</v>
      </c>
    </row>
    <row r="22" spans="1:6" ht="27" customHeight="1" x14ac:dyDescent="0.35">
      <c r="A22" s="8">
        <v>18010700</v>
      </c>
      <c r="B22" s="11" t="s">
        <v>7</v>
      </c>
      <c r="C22" s="10">
        <f t="shared" si="1"/>
        <v>190100</v>
      </c>
      <c r="D22" s="10">
        <v>190100</v>
      </c>
      <c r="E22" s="10">
        <v>0</v>
      </c>
      <c r="F22" s="10">
        <v>0</v>
      </c>
    </row>
    <row r="23" spans="1:6" ht="27" customHeight="1" x14ac:dyDescent="0.35">
      <c r="A23" s="8">
        <v>18010900</v>
      </c>
      <c r="B23" s="11" t="s">
        <v>8</v>
      </c>
      <c r="C23" s="10">
        <f t="shared" si="1"/>
        <v>956300</v>
      </c>
      <c r="D23" s="10">
        <v>956300</v>
      </c>
      <c r="E23" s="10">
        <v>0</v>
      </c>
      <c r="F23" s="10">
        <v>0</v>
      </c>
    </row>
    <row r="24" spans="1:6" ht="27" customHeight="1" x14ac:dyDescent="0.35">
      <c r="A24" s="8">
        <v>18030000</v>
      </c>
      <c r="B24" s="11" t="s">
        <v>103</v>
      </c>
      <c r="C24" s="10">
        <f t="shared" si="1"/>
        <v>53800</v>
      </c>
      <c r="D24" s="10">
        <f>D25+D29</f>
        <v>53800</v>
      </c>
      <c r="E24" s="10">
        <f t="shared" ref="E24:F24" si="2">E25+E29</f>
        <v>0</v>
      </c>
      <c r="F24" s="10">
        <f t="shared" si="2"/>
        <v>0</v>
      </c>
    </row>
    <row r="25" spans="1:6" ht="27" customHeight="1" x14ac:dyDescent="0.35">
      <c r="A25" s="8">
        <v>18030100</v>
      </c>
      <c r="B25" s="11" t="s">
        <v>104</v>
      </c>
      <c r="C25" s="10">
        <f t="shared" si="1"/>
        <v>45600</v>
      </c>
      <c r="D25" s="10">
        <v>45600</v>
      </c>
      <c r="E25" s="10">
        <v>0</v>
      </c>
      <c r="F25" s="10">
        <v>0</v>
      </c>
    </row>
    <row r="26" spans="1:6" ht="27" hidden="1" customHeight="1" x14ac:dyDescent="0.35">
      <c r="A26" s="109">
        <v>18030101</v>
      </c>
      <c r="B26" s="11" t="s">
        <v>104</v>
      </c>
      <c r="C26" s="10">
        <f t="shared" ref="C26:C29" si="3">D26+E26</f>
        <v>0</v>
      </c>
      <c r="D26" s="10"/>
      <c r="E26" s="10">
        <v>0</v>
      </c>
      <c r="F26" s="10">
        <v>0</v>
      </c>
    </row>
    <row r="27" spans="1:6" ht="27" hidden="1" customHeight="1" x14ac:dyDescent="0.35">
      <c r="A27" s="109">
        <v>18030102</v>
      </c>
      <c r="B27" s="11" t="s">
        <v>104</v>
      </c>
      <c r="C27" s="10">
        <f t="shared" si="3"/>
        <v>0</v>
      </c>
      <c r="D27" s="10"/>
      <c r="E27" s="10">
        <v>0</v>
      </c>
      <c r="F27" s="10">
        <v>0</v>
      </c>
    </row>
    <row r="28" spans="1:6" ht="27" hidden="1" customHeight="1" x14ac:dyDescent="0.35">
      <c r="A28" s="109">
        <v>18030103</v>
      </c>
      <c r="B28" s="11" t="s">
        <v>104</v>
      </c>
      <c r="C28" s="10">
        <f t="shared" si="3"/>
        <v>0</v>
      </c>
      <c r="D28" s="10"/>
      <c r="E28" s="10">
        <v>0</v>
      </c>
      <c r="F28" s="10">
        <v>0</v>
      </c>
    </row>
    <row r="29" spans="1:6" ht="27" customHeight="1" x14ac:dyDescent="0.35">
      <c r="A29" s="109">
        <v>18030104</v>
      </c>
      <c r="B29" s="11" t="s">
        <v>183</v>
      </c>
      <c r="C29" s="10">
        <f t="shared" si="3"/>
        <v>8200</v>
      </c>
      <c r="D29" s="10">
        <v>8200</v>
      </c>
      <c r="E29" s="10">
        <v>0</v>
      </c>
      <c r="F29" s="10">
        <v>0</v>
      </c>
    </row>
    <row r="30" spans="1:6" ht="27" customHeight="1" x14ac:dyDescent="0.35">
      <c r="A30" s="15">
        <v>20000000</v>
      </c>
      <c r="B30" s="15" t="s">
        <v>9</v>
      </c>
      <c r="C30" s="10">
        <f t="shared" ref="C30:C52" si="4">D30+E30</f>
        <v>320960</v>
      </c>
      <c r="D30" s="16">
        <f>D31+D34+D37</f>
        <v>157200</v>
      </c>
      <c r="E30" s="16">
        <f>E31+E37</f>
        <v>163760</v>
      </c>
      <c r="F30" s="16">
        <f>F31+F37</f>
        <v>0</v>
      </c>
    </row>
    <row r="31" spans="1:6" ht="27" customHeight="1" x14ac:dyDescent="0.35">
      <c r="A31" s="17" t="s">
        <v>10</v>
      </c>
      <c r="B31" s="18" t="s">
        <v>11</v>
      </c>
      <c r="C31" s="10">
        <f t="shared" si="4"/>
        <v>13400</v>
      </c>
      <c r="D31" s="16">
        <f t="shared" ref="D31:F32" si="5">D32</f>
        <v>13400</v>
      </c>
      <c r="E31" s="16">
        <f t="shared" si="5"/>
        <v>0</v>
      </c>
      <c r="F31" s="16">
        <f t="shared" si="5"/>
        <v>0</v>
      </c>
    </row>
    <row r="32" spans="1:6" ht="27" customHeight="1" x14ac:dyDescent="0.35">
      <c r="A32" s="15">
        <v>21080000</v>
      </c>
      <c r="B32" s="19" t="s">
        <v>12</v>
      </c>
      <c r="C32" s="10">
        <f t="shared" si="4"/>
        <v>13400</v>
      </c>
      <c r="D32" s="16">
        <f t="shared" si="5"/>
        <v>13400</v>
      </c>
      <c r="E32" s="16">
        <f t="shared" si="5"/>
        <v>0</v>
      </c>
      <c r="F32" s="16">
        <f t="shared" si="5"/>
        <v>0</v>
      </c>
    </row>
    <row r="33" spans="1:9" ht="27" customHeight="1" x14ac:dyDescent="0.35">
      <c r="A33" s="15">
        <v>21081100</v>
      </c>
      <c r="B33" s="20" t="s">
        <v>13</v>
      </c>
      <c r="C33" s="10">
        <f t="shared" si="4"/>
        <v>13400</v>
      </c>
      <c r="D33" s="16">
        <v>13400</v>
      </c>
      <c r="E33" s="16">
        <v>0</v>
      </c>
      <c r="F33" s="10">
        <v>0</v>
      </c>
    </row>
    <row r="34" spans="1:9" ht="36.6" customHeight="1" x14ac:dyDescent="0.35">
      <c r="A34" s="15">
        <v>22000000</v>
      </c>
      <c r="B34" s="11" t="s">
        <v>62</v>
      </c>
      <c r="C34" s="10">
        <f t="shared" si="4"/>
        <v>143800</v>
      </c>
      <c r="D34" s="16">
        <f>D35</f>
        <v>143800</v>
      </c>
      <c r="E34" s="16">
        <v>0</v>
      </c>
      <c r="F34" s="10">
        <v>0</v>
      </c>
    </row>
    <row r="35" spans="1:9" ht="27" customHeight="1" x14ac:dyDescent="0.35">
      <c r="A35" s="15">
        <v>22010000</v>
      </c>
      <c r="B35" s="20" t="s">
        <v>63</v>
      </c>
      <c r="C35" s="10">
        <f t="shared" si="4"/>
        <v>143800</v>
      </c>
      <c r="D35" s="16">
        <f>D36</f>
        <v>143800</v>
      </c>
      <c r="E35" s="16">
        <v>0</v>
      </c>
      <c r="F35" s="10">
        <v>0</v>
      </c>
    </row>
    <row r="36" spans="1:9" ht="27" customHeight="1" x14ac:dyDescent="0.35">
      <c r="A36" s="15">
        <v>22012500</v>
      </c>
      <c r="B36" s="20" t="s">
        <v>64</v>
      </c>
      <c r="C36" s="10">
        <f t="shared" si="4"/>
        <v>143800</v>
      </c>
      <c r="D36" s="16">
        <v>143800</v>
      </c>
      <c r="E36" s="16">
        <v>0</v>
      </c>
      <c r="F36" s="10">
        <v>0</v>
      </c>
    </row>
    <row r="37" spans="1:9" ht="27" customHeight="1" x14ac:dyDescent="0.35">
      <c r="A37" s="15">
        <v>25000000</v>
      </c>
      <c r="B37" s="20" t="s">
        <v>14</v>
      </c>
      <c r="C37" s="10">
        <f t="shared" si="4"/>
        <v>163760</v>
      </c>
      <c r="D37" s="16">
        <f>D38</f>
        <v>0</v>
      </c>
      <c r="E37" s="16">
        <f>E38</f>
        <v>163760</v>
      </c>
      <c r="F37" s="16">
        <f>F38</f>
        <v>0</v>
      </c>
    </row>
    <row r="38" spans="1:9" ht="42" customHeight="1" x14ac:dyDescent="0.35">
      <c r="A38" s="15">
        <v>25010000</v>
      </c>
      <c r="B38" s="21" t="s">
        <v>58</v>
      </c>
      <c r="C38" s="10">
        <f t="shared" si="4"/>
        <v>163760</v>
      </c>
      <c r="D38" s="16">
        <f>D39+D40</f>
        <v>0</v>
      </c>
      <c r="E38" s="16">
        <f>E39+E40</f>
        <v>163760</v>
      </c>
      <c r="F38" s="16">
        <f>F39+F40</f>
        <v>0</v>
      </c>
    </row>
    <row r="39" spans="1:9" ht="37.5" customHeight="1" x14ac:dyDescent="0.35">
      <c r="A39" s="15">
        <v>25010100</v>
      </c>
      <c r="B39" s="21" t="s">
        <v>15</v>
      </c>
      <c r="C39" s="10">
        <f t="shared" si="4"/>
        <v>156500</v>
      </c>
      <c r="D39" s="16">
        <v>0</v>
      </c>
      <c r="E39" s="16">
        <f>156500</f>
        <v>156500</v>
      </c>
      <c r="F39" s="10">
        <v>0</v>
      </c>
      <c r="I39" s="13"/>
    </row>
    <row r="40" spans="1:9" ht="27" customHeight="1" x14ac:dyDescent="0.35">
      <c r="A40" s="15">
        <v>25010300</v>
      </c>
      <c r="B40" s="12" t="s">
        <v>16</v>
      </c>
      <c r="C40" s="10">
        <f t="shared" si="4"/>
        <v>7260</v>
      </c>
      <c r="D40" s="16">
        <v>0</v>
      </c>
      <c r="E40" s="16">
        <f>5+2555+4700</f>
        <v>7260</v>
      </c>
      <c r="F40" s="10">
        <v>0</v>
      </c>
      <c r="I40" s="13"/>
    </row>
    <row r="41" spans="1:9" ht="27.6" customHeight="1" x14ac:dyDescent="0.35">
      <c r="A41" s="9"/>
      <c r="B41" s="15" t="s">
        <v>17</v>
      </c>
      <c r="C41" s="10">
        <f t="shared" si="4"/>
        <v>10997160</v>
      </c>
      <c r="D41" s="16">
        <f>D13+D30</f>
        <v>10833400</v>
      </c>
      <c r="E41" s="16">
        <f>E13+E30</f>
        <v>163760</v>
      </c>
      <c r="F41" s="16">
        <f>F13+F30</f>
        <v>0</v>
      </c>
      <c r="I41" s="13"/>
    </row>
    <row r="42" spans="1:9" ht="27.6" customHeight="1" x14ac:dyDescent="0.35">
      <c r="A42" s="9">
        <v>40000000</v>
      </c>
      <c r="B42" s="15" t="s">
        <v>18</v>
      </c>
      <c r="C42" s="10">
        <f t="shared" si="4"/>
        <v>305385700</v>
      </c>
      <c r="D42" s="10">
        <f>D43</f>
        <v>305385700</v>
      </c>
      <c r="E42" s="10">
        <f t="shared" ref="E42:F42" si="6">E43</f>
        <v>0</v>
      </c>
      <c r="F42" s="10">
        <f t="shared" si="6"/>
        <v>0</v>
      </c>
      <c r="I42" s="13"/>
    </row>
    <row r="43" spans="1:9" ht="27.6" customHeight="1" x14ac:dyDescent="0.35">
      <c r="A43" s="15">
        <v>41000000</v>
      </c>
      <c r="B43" s="20" t="s">
        <v>203</v>
      </c>
      <c r="C43" s="10">
        <f t="shared" si="4"/>
        <v>305385700</v>
      </c>
      <c r="D43" s="16">
        <f>D44+D46</f>
        <v>305385700</v>
      </c>
      <c r="E43" s="16">
        <f t="shared" ref="E43:F43" si="7">E44+E46</f>
        <v>0</v>
      </c>
      <c r="F43" s="16">
        <f t="shared" si="7"/>
        <v>0</v>
      </c>
    </row>
    <row r="44" spans="1:9" ht="27.6" customHeight="1" x14ac:dyDescent="0.35">
      <c r="A44" s="22" t="s">
        <v>204</v>
      </c>
      <c r="B44" s="23" t="s">
        <v>205</v>
      </c>
      <c r="C44" s="10">
        <f t="shared" si="4"/>
        <v>26280700</v>
      </c>
      <c r="D44" s="16">
        <f>D45</f>
        <v>26280700</v>
      </c>
      <c r="E44" s="16">
        <f t="shared" ref="E44:F44" si="8">E45</f>
        <v>0</v>
      </c>
      <c r="F44" s="16">
        <f t="shared" si="8"/>
        <v>0</v>
      </c>
    </row>
    <row r="45" spans="1:9" ht="27.6" customHeight="1" x14ac:dyDescent="0.35">
      <c r="A45" s="15">
        <v>41020900</v>
      </c>
      <c r="B45" s="24" t="s">
        <v>206</v>
      </c>
      <c r="C45" s="10">
        <f t="shared" si="4"/>
        <v>26280700</v>
      </c>
      <c r="D45" s="16">
        <v>26280700</v>
      </c>
      <c r="E45" s="16">
        <v>0</v>
      </c>
      <c r="F45" s="16">
        <v>0</v>
      </c>
    </row>
    <row r="46" spans="1:9" ht="27.6" customHeight="1" x14ac:dyDescent="0.35">
      <c r="A46" s="15">
        <v>41030000</v>
      </c>
      <c r="B46" s="25" t="s">
        <v>207</v>
      </c>
      <c r="C46" s="10">
        <f t="shared" si="4"/>
        <v>279105000</v>
      </c>
      <c r="D46" s="16">
        <f>D47+D48+D49+D50</f>
        <v>279105000</v>
      </c>
      <c r="E46" s="16">
        <f t="shared" ref="E46:F46" si="9">E47+E48+E49+E50</f>
        <v>0</v>
      </c>
      <c r="F46" s="16">
        <f t="shared" si="9"/>
        <v>0</v>
      </c>
    </row>
    <row r="47" spans="1:9" ht="77.400000000000006" customHeight="1" x14ac:dyDescent="0.35">
      <c r="A47" s="15">
        <v>41030600</v>
      </c>
      <c r="B47" s="25" t="s">
        <v>208</v>
      </c>
      <c r="C47" s="10">
        <f t="shared" si="4"/>
        <v>133163300</v>
      </c>
      <c r="D47" s="16">
        <v>133163300</v>
      </c>
      <c r="E47" s="16">
        <v>0</v>
      </c>
      <c r="F47" s="16">
        <v>0</v>
      </c>
    </row>
    <row r="48" spans="1:9" ht="99" customHeight="1" x14ac:dyDescent="0.35">
      <c r="A48" s="15">
        <v>41030800</v>
      </c>
      <c r="B48" s="25" t="s">
        <v>209</v>
      </c>
      <c r="C48" s="10">
        <f t="shared" si="4"/>
        <v>143374100</v>
      </c>
      <c r="D48" s="16">
        <v>143374100</v>
      </c>
      <c r="E48" s="16">
        <v>0</v>
      </c>
      <c r="F48" s="16">
        <v>0</v>
      </c>
    </row>
    <row r="49" spans="1:6" ht="69" customHeight="1" x14ac:dyDescent="0.35">
      <c r="A49" s="15">
        <v>41031000</v>
      </c>
      <c r="B49" s="26" t="s">
        <v>210</v>
      </c>
      <c r="C49" s="10">
        <f t="shared" si="4"/>
        <v>295600</v>
      </c>
      <c r="D49" s="16">
        <v>295600</v>
      </c>
      <c r="E49" s="16">
        <v>0</v>
      </c>
      <c r="F49" s="16">
        <v>0</v>
      </c>
    </row>
    <row r="50" spans="1:6" ht="27.6" customHeight="1" x14ac:dyDescent="0.35">
      <c r="A50" s="15">
        <v>41035000</v>
      </c>
      <c r="B50" s="26" t="s">
        <v>211</v>
      </c>
      <c r="C50" s="10">
        <f t="shared" si="4"/>
        <v>2272000</v>
      </c>
      <c r="D50" s="16">
        <f>D51</f>
        <v>2272000</v>
      </c>
      <c r="E50" s="16">
        <f t="shared" ref="E50:F50" si="10">E51</f>
        <v>0</v>
      </c>
      <c r="F50" s="16">
        <f t="shared" si="10"/>
        <v>0</v>
      </c>
    </row>
    <row r="51" spans="1:6" ht="136.19999999999999" customHeight="1" x14ac:dyDescent="0.35">
      <c r="A51" s="9">
        <v>41035800</v>
      </c>
      <c r="B51" s="25" t="s">
        <v>212</v>
      </c>
      <c r="C51" s="10">
        <f t="shared" si="4"/>
        <v>2272000</v>
      </c>
      <c r="D51" s="27">
        <v>2272000</v>
      </c>
      <c r="E51" s="16">
        <v>0</v>
      </c>
      <c r="F51" s="16">
        <v>0</v>
      </c>
    </row>
    <row r="52" spans="1:6" ht="33" customHeight="1" x14ac:dyDescent="0.35">
      <c r="A52" s="28"/>
      <c r="B52" s="15" t="s">
        <v>19</v>
      </c>
      <c r="C52" s="10">
        <f t="shared" si="4"/>
        <v>316382860</v>
      </c>
      <c r="D52" s="16">
        <f>D41+D42</f>
        <v>316219100</v>
      </c>
      <c r="E52" s="16">
        <f>E41+E42</f>
        <v>163760</v>
      </c>
      <c r="F52" s="16">
        <f>F41+F42</f>
        <v>0</v>
      </c>
    </row>
    <row r="53" spans="1:6" s="114" customFormat="1" ht="54" customHeight="1" x14ac:dyDescent="0.4">
      <c r="A53" s="114" t="s">
        <v>215</v>
      </c>
    </row>
    <row r="55" spans="1:6" x14ac:dyDescent="0.35">
      <c r="C55" s="29"/>
      <c r="D55" s="29"/>
      <c r="E55" s="30"/>
    </row>
    <row r="56" spans="1:6" hidden="1" x14ac:dyDescent="0.35">
      <c r="B56" s="2" t="s">
        <v>20</v>
      </c>
      <c r="C56" s="29"/>
      <c r="D56" s="29"/>
      <c r="E56" s="30" t="s">
        <v>21</v>
      </c>
    </row>
    <row r="57" spans="1:6" x14ac:dyDescent="0.35">
      <c r="C57" s="29"/>
      <c r="D57" s="29"/>
      <c r="E57" s="29"/>
    </row>
    <row r="60" spans="1:6" ht="16.5" customHeight="1" x14ac:dyDescent="0.35"/>
    <row r="93" hidden="1" x14ac:dyDescent="0.35"/>
  </sheetData>
  <mergeCells count="7">
    <mergeCell ref="D11:D12"/>
    <mergeCell ref="E11:F11"/>
    <mergeCell ref="A8:F8"/>
    <mergeCell ref="A9:F9"/>
    <mergeCell ref="A11:A12"/>
    <mergeCell ref="B11:B12"/>
    <mergeCell ref="C11:C12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6" orientation="portrait" verticalDpi="200" r:id="rId1"/>
  <headerFooter differentFirst="1" alignWithMargins="0">
    <oddHeader>&amp;C&amp;"Bookman Old Style,обычный"&amp;18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0"/>
  <sheetViews>
    <sheetView view="pageBreakPreview" zoomScale="53" zoomScaleNormal="100" zoomScaleSheetLayoutView="53" zoomScalePageLayoutView="60" workbookViewId="0">
      <pane xSplit="4" ySplit="12" topLeftCell="E13" activePane="bottomRight" state="frozen"/>
      <selection pane="topRight" activeCell="E1" sqref="E1"/>
      <selection pane="bottomLeft" activeCell="A15" sqref="A15"/>
      <selection pane="bottomRight" activeCell="J14" sqref="J14"/>
    </sheetView>
  </sheetViews>
  <sheetFormatPr defaultColWidth="9.109375" defaultRowHeight="18" x14ac:dyDescent="0.35"/>
  <cols>
    <col min="1" max="1" width="17.44140625" style="84" customWidth="1"/>
    <col min="2" max="2" width="22" style="84" customWidth="1"/>
    <col min="3" max="3" width="18.5546875" style="40" customWidth="1"/>
    <col min="4" max="4" width="72.44140625" style="2" customWidth="1"/>
    <col min="5" max="5" width="20.44140625" style="2" customWidth="1"/>
    <col min="6" max="6" width="20.109375" style="2" customWidth="1"/>
    <col min="7" max="7" width="19.109375" style="2" customWidth="1"/>
    <col min="8" max="8" width="18.109375" style="2" customWidth="1"/>
    <col min="9" max="9" width="14.109375" style="2" customWidth="1"/>
    <col min="10" max="10" width="15.109375" style="2" customWidth="1"/>
    <col min="11" max="11" width="15.5546875" style="2" customWidth="1"/>
    <col min="12" max="12" width="15.44140625" style="2" customWidth="1"/>
    <col min="13" max="13" width="14.44140625" style="2" customWidth="1"/>
    <col min="14" max="14" width="15.44140625" style="2" customWidth="1"/>
    <col min="15" max="15" width="15.5546875" style="2" customWidth="1"/>
    <col min="16" max="16" width="21" style="2" customWidth="1"/>
    <col min="17" max="17" width="20.44140625" style="2" hidden="1" customWidth="1"/>
    <col min="18" max="16384" width="9.109375" style="2"/>
  </cols>
  <sheetData>
    <row r="1" spans="1:18" s="33" customFormat="1" ht="25.8" customHeight="1" x14ac:dyDescent="0.35">
      <c r="A1" s="83"/>
      <c r="B1" s="83"/>
      <c r="C1" s="56"/>
      <c r="N1" s="119" t="s">
        <v>201</v>
      </c>
      <c r="O1" s="119"/>
      <c r="P1" s="119"/>
    </row>
    <row r="2" spans="1:18" s="33" customFormat="1" ht="25.8" customHeight="1" x14ac:dyDescent="0.35">
      <c r="A2" s="83"/>
      <c r="B2" s="83"/>
      <c r="C2" s="56"/>
      <c r="F2" s="57"/>
      <c r="G2" s="57"/>
      <c r="H2" s="57"/>
      <c r="I2" s="57" t="s">
        <v>29</v>
      </c>
      <c r="N2" s="124" t="s">
        <v>213</v>
      </c>
      <c r="O2" s="124"/>
      <c r="P2" s="124"/>
      <c r="Q2" s="124"/>
    </row>
    <row r="3" spans="1:18" s="33" customFormat="1" ht="25.8" customHeight="1" x14ac:dyDescent="0.35">
      <c r="A3" s="83"/>
      <c r="B3" s="83"/>
      <c r="C3" s="56"/>
      <c r="F3" s="57"/>
      <c r="G3" s="57"/>
      <c r="H3" s="57"/>
      <c r="I3" s="57"/>
      <c r="N3" s="119" t="s">
        <v>216</v>
      </c>
      <c r="O3" s="119"/>
      <c r="P3" s="119"/>
      <c r="R3" s="37"/>
    </row>
    <row r="4" spans="1:18" s="33" customFormat="1" ht="25.8" customHeight="1" x14ac:dyDescent="0.35">
      <c r="A4" s="83"/>
      <c r="B4" s="83"/>
      <c r="C4" s="56"/>
      <c r="E4" s="57"/>
      <c r="F4" s="57"/>
      <c r="H4" s="57"/>
      <c r="I4" s="57"/>
      <c r="N4" s="120" t="s">
        <v>219</v>
      </c>
      <c r="O4" s="120"/>
      <c r="P4" s="120"/>
      <c r="Q4" s="57"/>
      <c r="R4" s="37"/>
    </row>
    <row r="5" spans="1:18" x14ac:dyDescent="0.35">
      <c r="E5" s="42"/>
      <c r="F5" s="41"/>
      <c r="H5" s="41"/>
      <c r="I5" s="41"/>
      <c r="L5" s="38"/>
      <c r="M5" s="38"/>
      <c r="N5" s="38"/>
      <c r="Q5" s="42"/>
    </row>
    <row r="6" spans="1:18" x14ac:dyDescent="0.35">
      <c r="E6" s="41"/>
      <c r="F6" s="41"/>
      <c r="G6" s="41"/>
      <c r="H6" s="41"/>
      <c r="I6" s="41"/>
      <c r="Q6" s="41"/>
    </row>
    <row r="7" spans="1:18" s="33" customFormat="1" ht="75" customHeight="1" x14ac:dyDescent="0.35">
      <c r="A7" s="121" t="s">
        <v>112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</row>
    <row r="8" spans="1:18" x14ac:dyDescent="0.35">
      <c r="N8" s="43"/>
      <c r="P8" s="40" t="s">
        <v>28</v>
      </c>
    </row>
    <row r="10" spans="1:18" s="35" customFormat="1" ht="27.75" customHeight="1" x14ac:dyDescent="0.3">
      <c r="A10" s="122" t="s">
        <v>38</v>
      </c>
      <c r="B10" s="122" t="s">
        <v>65</v>
      </c>
      <c r="C10" s="118" t="s">
        <v>66</v>
      </c>
      <c r="D10" s="125" t="s">
        <v>67</v>
      </c>
      <c r="E10" s="118" t="s">
        <v>2</v>
      </c>
      <c r="F10" s="118"/>
      <c r="G10" s="118"/>
      <c r="H10" s="118"/>
      <c r="I10" s="118"/>
      <c r="J10" s="118" t="s">
        <v>3</v>
      </c>
      <c r="K10" s="118"/>
      <c r="L10" s="118"/>
      <c r="M10" s="118"/>
      <c r="N10" s="118"/>
      <c r="O10" s="118"/>
      <c r="P10" s="118" t="s">
        <v>30</v>
      </c>
    </row>
    <row r="11" spans="1:18" s="35" customFormat="1" ht="35.25" customHeight="1" x14ac:dyDescent="0.3">
      <c r="A11" s="123"/>
      <c r="B11" s="123"/>
      <c r="C11" s="118"/>
      <c r="D11" s="125"/>
      <c r="E11" s="118" t="s">
        <v>24</v>
      </c>
      <c r="F11" s="118" t="s">
        <v>39</v>
      </c>
      <c r="G11" s="118" t="s">
        <v>31</v>
      </c>
      <c r="H11" s="118"/>
      <c r="I11" s="118" t="s">
        <v>40</v>
      </c>
      <c r="J11" s="118" t="s">
        <v>24</v>
      </c>
      <c r="K11" s="118" t="s">
        <v>39</v>
      </c>
      <c r="L11" s="118" t="s">
        <v>31</v>
      </c>
      <c r="M11" s="118"/>
      <c r="N11" s="118" t="s">
        <v>40</v>
      </c>
      <c r="O11" s="58" t="s">
        <v>31</v>
      </c>
      <c r="P11" s="118"/>
      <c r="Q11" s="118" t="s">
        <v>24</v>
      </c>
    </row>
    <row r="12" spans="1:18" s="35" customFormat="1" ht="54.75" customHeight="1" x14ac:dyDescent="0.3">
      <c r="A12" s="123"/>
      <c r="B12" s="123"/>
      <c r="C12" s="118"/>
      <c r="D12" s="125"/>
      <c r="E12" s="118"/>
      <c r="F12" s="118"/>
      <c r="G12" s="58" t="s">
        <v>32</v>
      </c>
      <c r="H12" s="58" t="s">
        <v>33</v>
      </c>
      <c r="I12" s="118"/>
      <c r="J12" s="118"/>
      <c r="K12" s="118"/>
      <c r="L12" s="58" t="s">
        <v>32</v>
      </c>
      <c r="M12" s="58" t="s">
        <v>33</v>
      </c>
      <c r="N12" s="118"/>
      <c r="O12" s="58" t="s">
        <v>34</v>
      </c>
      <c r="P12" s="118"/>
      <c r="Q12" s="118"/>
    </row>
    <row r="13" spans="1:18" s="38" customFormat="1" x14ac:dyDescent="0.35">
      <c r="A13" s="67">
        <v>1</v>
      </c>
      <c r="B13" s="67">
        <v>2</v>
      </c>
      <c r="C13" s="44">
        <v>3</v>
      </c>
      <c r="D13" s="44">
        <v>4</v>
      </c>
      <c r="E13" s="44">
        <v>5</v>
      </c>
      <c r="F13" s="44">
        <v>6</v>
      </c>
      <c r="G13" s="44">
        <v>7</v>
      </c>
      <c r="H13" s="44">
        <v>8</v>
      </c>
      <c r="I13" s="44">
        <v>9</v>
      </c>
      <c r="J13" s="44">
        <v>10</v>
      </c>
      <c r="K13" s="44">
        <v>11</v>
      </c>
      <c r="L13" s="44">
        <v>12</v>
      </c>
      <c r="M13" s="44">
        <v>13</v>
      </c>
      <c r="N13" s="44">
        <v>14</v>
      </c>
      <c r="O13" s="44">
        <v>15</v>
      </c>
      <c r="P13" s="44">
        <v>16</v>
      </c>
      <c r="Q13" s="44">
        <v>5</v>
      </c>
    </row>
    <row r="14" spans="1:18" ht="33.6" customHeight="1" x14ac:dyDescent="0.35">
      <c r="A14" s="22" t="s">
        <v>113</v>
      </c>
      <c r="B14" s="22"/>
      <c r="C14" s="22"/>
      <c r="D14" s="26" t="s">
        <v>35</v>
      </c>
      <c r="E14" s="46">
        <f>E15</f>
        <v>28403295</v>
      </c>
      <c r="F14" s="46">
        <f t="shared" ref="F14:O14" si="0">F15</f>
        <v>28403295</v>
      </c>
      <c r="G14" s="46">
        <f t="shared" si="0"/>
        <v>19072505</v>
      </c>
      <c r="H14" s="46">
        <f t="shared" si="0"/>
        <v>661665</v>
      </c>
      <c r="I14" s="46">
        <f t="shared" si="0"/>
        <v>0</v>
      </c>
      <c r="J14" s="46">
        <f t="shared" si="0"/>
        <v>2560</v>
      </c>
      <c r="K14" s="46">
        <f t="shared" si="0"/>
        <v>2560</v>
      </c>
      <c r="L14" s="46">
        <f t="shared" si="0"/>
        <v>0</v>
      </c>
      <c r="M14" s="46">
        <f t="shared" si="0"/>
        <v>0</v>
      </c>
      <c r="N14" s="46">
        <f t="shared" si="0"/>
        <v>0</v>
      </c>
      <c r="O14" s="46">
        <f t="shared" si="0"/>
        <v>0</v>
      </c>
      <c r="P14" s="46">
        <f>E14+J14</f>
        <v>28405855</v>
      </c>
      <c r="Q14" s="46"/>
    </row>
    <row r="15" spans="1:18" ht="33.6" customHeight="1" x14ac:dyDescent="0.35">
      <c r="A15" s="22" t="s">
        <v>114</v>
      </c>
      <c r="B15" s="86"/>
      <c r="C15" s="22"/>
      <c r="D15" s="26" t="s">
        <v>35</v>
      </c>
      <c r="E15" s="46">
        <f>E16+E17+E18+E23+E20+E25+E26+E27+E28+E30+E31</f>
        <v>28403295</v>
      </c>
      <c r="F15" s="46">
        <f t="shared" ref="F15:P15" si="1">F16+F17+F18+F23+F20+F25+F26+F27+F28+F30+F31</f>
        <v>28403295</v>
      </c>
      <c r="G15" s="46">
        <f t="shared" si="1"/>
        <v>19072505</v>
      </c>
      <c r="H15" s="46">
        <f t="shared" si="1"/>
        <v>661665</v>
      </c>
      <c r="I15" s="46">
        <f t="shared" si="1"/>
        <v>0</v>
      </c>
      <c r="J15" s="46">
        <f t="shared" si="1"/>
        <v>2560</v>
      </c>
      <c r="K15" s="46">
        <f t="shared" si="1"/>
        <v>2560</v>
      </c>
      <c r="L15" s="46">
        <f t="shared" si="1"/>
        <v>0</v>
      </c>
      <c r="M15" s="46">
        <f t="shared" si="1"/>
        <v>0</v>
      </c>
      <c r="N15" s="46">
        <f t="shared" si="1"/>
        <v>0</v>
      </c>
      <c r="O15" s="46">
        <f t="shared" si="1"/>
        <v>0</v>
      </c>
      <c r="P15" s="46">
        <f t="shared" si="1"/>
        <v>28405855</v>
      </c>
      <c r="Q15" s="46"/>
    </row>
    <row r="16" spans="1:18" ht="45" customHeight="1" x14ac:dyDescent="0.35">
      <c r="A16" s="22" t="s">
        <v>115</v>
      </c>
      <c r="B16" s="22" t="s">
        <v>116</v>
      </c>
      <c r="C16" s="22" t="s">
        <v>41</v>
      </c>
      <c r="D16" s="26" t="s">
        <v>117</v>
      </c>
      <c r="E16" s="46">
        <f>F16</f>
        <v>25867100</v>
      </c>
      <c r="F16" s="46">
        <v>25867100</v>
      </c>
      <c r="G16" s="46">
        <v>18979430</v>
      </c>
      <c r="H16" s="46">
        <v>659115</v>
      </c>
      <c r="I16" s="46">
        <v>0</v>
      </c>
      <c r="J16" s="46">
        <f>K16+N16</f>
        <v>5</v>
      </c>
      <c r="K16" s="46">
        <v>5</v>
      </c>
      <c r="L16" s="46">
        <v>0</v>
      </c>
      <c r="M16" s="46">
        <v>0</v>
      </c>
      <c r="N16" s="46">
        <f>O16</f>
        <v>0</v>
      </c>
      <c r="O16" s="46">
        <v>0</v>
      </c>
      <c r="P16" s="46">
        <f t="shared" ref="P16:P54" si="2">E16+J16</f>
        <v>25867105</v>
      </c>
      <c r="Q16" s="93">
        <v>10116</v>
      </c>
    </row>
    <row r="17" spans="1:17" ht="45" customHeight="1" x14ac:dyDescent="0.35">
      <c r="A17" s="22" t="s">
        <v>174</v>
      </c>
      <c r="B17" s="22" t="s">
        <v>175</v>
      </c>
      <c r="C17" s="22" t="s">
        <v>176</v>
      </c>
      <c r="D17" s="26" t="s">
        <v>173</v>
      </c>
      <c r="E17" s="46">
        <f>F17</f>
        <v>77600</v>
      </c>
      <c r="F17" s="46">
        <v>77600</v>
      </c>
      <c r="G17" s="46">
        <v>0</v>
      </c>
      <c r="H17" s="46">
        <v>0</v>
      </c>
      <c r="I17" s="46">
        <v>0</v>
      </c>
      <c r="J17" s="46">
        <f>K17+N17</f>
        <v>0</v>
      </c>
      <c r="K17" s="46">
        <v>0</v>
      </c>
      <c r="L17" s="46">
        <v>0</v>
      </c>
      <c r="M17" s="46">
        <v>0</v>
      </c>
      <c r="N17" s="46">
        <f>O17</f>
        <v>0</v>
      </c>
      <c r="O17" s="46">
        <v>0</v>
      </c>
      <c r="P17" s="46">
        <f t="shared" si="2"/>
        <v>77600</v>
      </c>
      <c r="Q17" s="93"/>
    </row>
    <row r="18" spans="1:17" ht="34.200000000000003" customHeight="1" x14ac:dyDescent="0.35">
      <c r="A18" s="22" t="s">
        <v>118</v>
      </c>
      <c r="B18" s="87" t="s">
        <v>108</v>
      </c>
      <c r="C18" s="22"/>
      <c r="D18" s="92" t="s">
        <v>68</v>
      </c>
      <c r="E18" s="46">
        <f>E19</f>
        <v>112300</v>
      </c>
      <c r="F18" s="46">
        <f t="shared" ref="F18:O18" si="3">F19</f>
        <v>112300</v>
      </c>
      <c r="G18" s="46">
        <f t="shared" si="3"/>
        <v>0</v>
      </c>
      <c r="H18" s="46">
        <f t="shared" si="3"/>
        <v>0</v>
      </c>
      <c r="I18" s="46">
        <f t="shared" si="3"/>
        <v>0</v>
      </c>
      <c r="J18" s="46">
        <f t="shared" si="3"/>
        <v>0</v>
      </c>
      <c r="K18" s="46">
        <f t="shared" si="3"/>
        <v>0</v>
      </c>
      <c r="L18" s="46">
        <f t="shared" si="3"/>
        <v>0</v>
      </c>
      <c r="M18" s="46">
        <f t="shared" si="3"/>
        <v>0</v>
      </c>
      <c r="N18" s="46">
        <f t="shared" si="3"/>
        <v>0</v>
      </c>
      <c r="O18" s="46">
        <f t="shared" si="3"/>
        <v>0</v>
      </c>
      <c r="P18" s="46">
        <f t="shared" si="2"/>
        <v>112300</v>
      </c>
      <c r="Q18" s="93"/>
    </row>
    <row r="19" spans="1:17" ht="34.200000000000003" customHeight="1" x14ac:dyDescent="0.35">
      <c r="A19" s="22" t="s">
        <v>119</v>
      </c>
      <c r="B19" s="87" t="s">
        <v>70</v>
      </c>
      <c r="C19" s="22" t="s">
        <v>43</v>
      </c>
      <c r="D19" s="92" t="s">
        <v>69</v>
      </c>
      <c r="E19" s="46">
        <f>F19</f>
        <v>112300</v>
      </c>
      <c r="F19" s="46">
        <v>112300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2"/>
        <v>112300</v>
      </c>
      <c r="Q19" s="93">
        <v>90802</v>
      </c>
    </row>
    <row r="20" spans="1:17" ht="34.200000000000003" customHeight="1" x14ac:dyDescent="0.35">
      <c r="A20" s="22" t="s">
        <v>120</v>
      </c>
      <c r="B20" s="22" t="s">
        <v>121</v>
      </c>
      <c r="C20" s="22"/>
      <c r="D20" s="73" t="s">
        <v>71</v>
      </c>
      <c r="E20" s="46">
        <f>E21+E22</f>
        <v>29050</v>
      </c>
      <c r="F20" s="46">
        <f t="shared" ref="F20:O20" si="4">F21+F22</f>
        <v>29050</v>
      </c>
      <c r="G20" s="46">
        <f t="shared" si="4"/>
        <v>0</v>
      </c>
      <c r="H20" s="46">
        <f t="shared" si="4"/>
        <v>0</v>
      </c>
      <c r="I20" s="46">
        <f t="shared" si="4"/>
        <v>0</v>
      </c>
      <c r="J20" s="46">
        <f t="shared" si="4"/>
        <v>0</v>
      </c>
      <c r="K20" s="46">
        <f t="shared" si="4"/>
        <v>0</v>
      </c>
      <c r="L20" s="46">
        <f t="shared" si="4"/>
        <v>0</v>
      </c>
      <c r="M20" s="46">
        <f t="shared" si="4"/>
        <v>0</v>
      </c>
      <c r="N20" s="46">
        <f t="shared" si="4"/>
        <v>0</v>
      </c>
      <c r="O20" s="46">
        <f t="shared" si="4"/>
        <v>0</v>
      </c>
      <c r="P20" s="46">
        <f>E20+J20</f>
        <v>29050</v>
      </c>
      <c r="Q20" s="93"/>
    </row>
    <row r="21" spans="1:17" ht="45" customHeight="1" x14ac:dyDescent="0.35">
      <c r="A21" s="22" t="s">
        <v>123</v>
      </c>
      <c r="B21" s="22" t="s">
        <v>125</v>
      </c>
      <c r="C21" s="22" t="s">
        <v>43</v>
      </c>
      <c r="D21" s="92" t="s">
        <v>72</v>
      </c>
      <c r="E21" s="46">
        <f>F21</f>
        <v>7250</v>
      </c>
      <c r="F21" s="46">
        <v>7250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>E21+J21</f>
        <v>7250</v>
      </c>
      <c r="Q21" s="93">
        <v>91104</v>
      </c>
    </row>
    <row r="22" spans="1:17" ht="34.200000000000003" customHeight="1" x14ac:dyDescent="0.35">
      <c r="A22" s="22" t="s">
        <v>124</v>
      </c>
      <c r="B22" s="22" t="s">
        <v>126</v>
      </c>
      <c r="C22" s="22" t="s">
        <v>43</v>
      </c>
      <c r="D22" s="92" t="s">
        <v>73</v>
      </c>
      <c r="E22" s="46">
        <f>F22</f>
        <v>21800</v>
      </c>
      <c r="F22" s="46">
        <v>21800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>E22+J22</f>
        <v>21800</v>
      </c>
      <c r="Q22" s="93">
        <v>91107</v>
      </c>
    </row>
    <row r="23" spans="1:17" ht="34.200000000000003" customHeight="1" x14ac:dyDescent="0.35">
      <c r="A23" s="22" t="s">
        <v>127</v>
      </c>
      <c r="B23" s="22" t="s">
        <v>109</v>
      </c>
      <c r="C23" s="22"/>
      <c r="D23" s="102" t="s">
        <v>105</v>
      </c>
      <c r="E23" s="46">
        <f>E24</f>
        <v>18300</v>
      </c>
      <c r="F23" s="46">
        <f t="shared" ref="F23:P23" si="5">F24</f>
        <v>18300</v>
      </c>
      <c r="G23" s="46">
        <f t="shared" si="5"/>
        <v>0</v>
      </c>
      <c r="H23" s="46">
        <f t="shared" si="5"/>
        <v>0</v>
      </c>
      <c r="I23" s="46">
        <f t="shared" si="5"/>
        <v>0</v>
      </c>
      <c r="J23" s="46">
        <f t="shared" si="5"/>
        <v>0</v>
      </c>
      <c r="K23" s="46">
        <f t="shared" si="5"/>
        <v>0</v>
      </c>
      <c r="L23" s="46">
        <f t="shared" si="5"/>
        <v>0</v>
      </c>
      <c r="M23" s="46">
        <f t="shared" si="5"/>
        <v>0</v>
      </c>
      <c r="N23" s="46">
        <f t="shared" si="5"/>
        <v>0</v>
      </c>
      <c r="O23" s="46">
        <f t="shared" si="5"/>
        <v>0</v>
      </c>
      <c r="P23" s="46">
        <f t="shared" si="5"/>
        <v>18300</v>
      </c>
      <c r="Q23" s="93"/>
    </row>
    <row r="24" spans="1:17" ht="34.200000000000003" customHeight="1" x14ac:dyDescent="0.35">
      <c r="A24" s="22" t="s">
        <v>122</v>
      </c>
      <c r="B24" s="67">
        <v>3133</v>
      </c>
      <c r="C24" s="67">
        <v>1040</v>
      </c>
      <c r="D24" s="102" t="s">
        <v>106</v>
      </c>
      <c r="E24" s="46">
        <f>F24</f>
        <v>18300</v>
      </c>
      <c r="F24" s="46">
        <v>18300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2"/>
        <v>18300</v>
      </c>
      <c r="Q24" s="93">
        <v>91103</v>
      </c>
    </row>
    <row r="25" spans="1:17" ht="34.200000000000003" customHeight="1" x14ac:dyDescent="0.35">
      <c r="A25" s="22" t="s">
        <v>128</v>
      </c>
      <c r="B25" s="87" t="s">
        <v>129</v>
      </c>
      <c r="C25" s="22" t="s">
        <v>60</v>
      </c>
      <c r="D25" s="26" t="s">
        <v>61</v>
      </c>
      <c r="E25" s="46">
        <f>F25</f>
        <v>113550</v>
      </c>
      <c r="F25" s="46">
        <v>113550</v>
      </c>
      <c r="G25" s="46">
        <v>93075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2"/>
        <v>113550</v>
      </c>
      <c r="Q25" s="93">
        <v>90501</v>
      </c>
    </row>
    <row r="26" spans="1:17" ht="34.200000000000003" customHeight="1" x14ac:dyDescent="0.35">
      <c r="A26" s="22" t="s">
        <v>130</v>
      </c>
      <c r="B26" s="87" t="s">
        <v>131</v>
      </c>
      <c r="C26" s="22" t="s">
        <v>42</v>
      </c>
      <c r="D26" s="26" t="s">
        <v>132</v>
      </c>
      <c r="E26" s="46">
        <f>F26</f>
        <v>175395</v>
      </c>
      <c r="F26" s="46">
        <v>175395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2"/>
        <v>175395</v>
      </c>
      <c r="Q26" s="93">
        <v>90412</v>
      </c>
    </row>
    <row r="27" spans="1:17" ht="34.200000000000003" customHeight="1" x14ac:dyDescent="0.35">
      <c r="A27" s="22" t="s">
        <v>133</v>
      </c>
      <c r="B27" s="22" t="s">
        <v>134</v>
      </c>
      <c r="C27" s="22" t="s">
        <v>59</v>
      </c>
      <c r="D27" s="48" t="s">
        <v>135</v>
      </c>
      <c r="E27" s="46">
        <f>F27</f>
        <v>92600</v>
      </c>
      <c r="F27" s="46">
        <v>92600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2"/>
        <v>92600</v>
      </c>
      <c r="Q27" s="93">
        <v>110104</v>
      </c>
    </row>
    <row r="28" spans="1:17" ht="34.200000000000003" customHeight="1" x14ac:dyDescent="0.35">
      <c r="A28" s="22" t="s">
        <v>136</v>
      </c>
      <c r="B28" s="22" t="s">
        <v>137</v>
      </c>
      <c r="C28" s="22"/>
      <c r="D28" s="92" t="s">
        <v>140</v>
      </c>
      <c r="E28" s="46">
        <f>E29</f>
        <v>45600</v>
      </c>
      <c r="F28" s="46">
        <f t="shared" ref="F28:O28" si="6">F29</f>
        <v>45600</v>
      </c>
      <c r="G28" s="46">
        <f t="shared" si="6"/>
        <v>0</v>
      </c>
      <c r="H28" s="46">
        <f t="shared" si="6"/>
        <v>0</v>
      </c>
      <c r="I28" s="46">
        <f t="shared" si="6"/>
        <v>0</v>
      </c>
      <c r="J28" s="46">
        <f t="shared" si="6"/>
        <v>0</v>
      </c>
      <c r="K28" s="46">
        <f t="shared" si="6"/>
        <v>0</v>
      </c>
      <c r="L28" s="46">
        <f t="shared" si="6"/>
        <v>0</v>
      </c>
      <c r="M28" s="46">
        <f t="shared" si="6"/>
        <v>0</v>
      </c>
      <c r="N28" s="46">
        <f t="shared" si="6"/>
        <v>0</v>
      </c>
      <c r="O28" s="46">
        <f t="shared" si="6"/>
        <v>0</v>
      </c>
      <c r="P28" s="46">
        <f t="shared" si="2"/>
        <v>45600</v>
      </c>
      <c r="Q28" s="93"/>
    </row>
    <row r="29" spans="1:17" ht="64.8" customHeight="1" x14ac:dyDescent="0.35">
      <c r="A29" s="22" t="s">
        <v>138</v>
      </c>
      <c r="B29" s="86" t="s">
        <v>139</v>
      </c>
      <c r="C29" s="22" t="s">
        <v>44</v>
      </c>
      <c r="D29" s="21" t="s">
        <v>141</v>
      </c>
      <c r="E29" s="46">
        <f>F29</f>
        <v>45600</v>
      </c>
      <c r="F29" s="46">
        <v>45600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2"/>
        <v>45600</v>
      </c>
      <c r="Q29" s="93">
        <v>130102</v>
      </c>
    </row>
    <row r="30" spans="1:17" ht="34.200000000000003" customHeight="1" x14ac:dyDescent="0.35">
      <c r="A30" s="22" t="s">
        <v>142</v>
      </c>
      <c r="B30" s="86" t="s">
        <v>143</v>
      </c>
      <c r="C30" s="22" t="s">
        <v>74</v>
      </c>
      <c r="D30" s="47" t="s">
        <v>144</v>
      </c>
      <c r="E30" s="46">
        <f>F30</f>
        <v>1868800</v>
      </c>
      <c r="F30" s="46">
        <v>1868800</v>
      </c>
      <c r="G30" s="46">
        <v>0</v>
      </c>
      <c r="H30" s="46">
        <v>2550</v>
      </c>
      <c r="I30" s="46">
        <v>0</v>
      </c>
      <c r="J30" s="46">
        <f>K30+N30</f>
        <v>2555</v>
      </c>
      <c r="K30" s="46">
        <v>2555</v>
      </c>
      <c r="L30" s="46">
        <v>0</v>
      </c>
      <c r="M30" s="46">
        <v>0</v>
      </c>
      <c r="N30" s="46">
        <f>O30</f>
        <v>0</v>
      </c>
      <c r="O30" s="46">
        <v>0</v>
      </c>
      <c r="P30" s="46">
        <f t="shared" si="2"/>
        <v>1871355</v>
      </c>
      <c r="Q30" s="93">
        <v>100203</v>
      </c>
    </row>
    <row r="31" spans="1:17" ht="34.200000000000003" customHeight="1" x14ac:dyDescent="0.35">
      <c r="A31" s="22" t="s">
        <v>145</v>
      </c>
      <c r="B31" s="88" t="s">
        <v>146</v>
      </c>
      <c r="C31" s="22" t="s">
        <v>147</v>
      </c>
      <c r="D31" s="73" t="s">
        <v>148</v>
      </c>
      <c r="E31" s="46">
        <f>F31</f>
        <v>3000</v>
      </c>
      <c r="F31" s="46">
        <v>3000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2"/>
        <v>3000</v>
      </c>
      <c r="Q31" s="93">
        <v>250404</v>
      </c>
    </row>
    <row r="32" spans="1:17" s="94" customFormat="1" ht="45" customHeight="1" x14ac:dyDescent="0.25">
      <c r="A32" s="22" t="s">
        <v>149</v>
      </c>
      <c r="B32" s="22"/>
      <c r="C32" s="22"/>
      <c r="D32" s="110" t="s">
        <v>36</v>
      </c>
      <c r="E32" s="46">
        <f>E33</f>
        <v>287815805</v>
      </c>
      <c r="F32" s="46">
        <f t="shared" ref="F32:O32" si="7">F33</f>
        <v>287815805</v>
      </c>
      <c r="G32" s="46">
        <f t="shared" si="7"/>
        <v>5967935</v>
      </c>
      <c r="H32" s="46">
        <f t="shared" si="7"/>
        <v>313560</v>
      </c>
      <c r="I32" s="46">
        <f t="shared" si="7"/>
        <v>0</v>
      </c>
      <c r="J32" s="46">
        <f t="shared" si="7"/>
        <v>161200</v>
      </c>
      <c r="K32" s="46">
        <f t="shared" si="7"/>
        <v>161200</v>
      </c>
      <c r="L32" s="46">
        <f t="shared" si="7"/>
        <v>127455</v>
      </c>
      <c r="M32" s="46">
        <f t="shared" si="7"/>
        <v>4255</v>
      </c>
      <c r="N32" s="46">
        <f t="shared" si="7"/>
        <v>0</v>
      </c>
      <c r="O32" s="46">
        <f t="shared" si="7"/>
        <v>0</v>
      </c>
      <c r="P32" s="46">
        <f t="shared" si="2"/>
        <v>287977005</v>
      </c>
      <c r="Q32" s="93"/>
    </row>
    <row r="33" spans="1:17" s="94" customFormat="1" ht="45" customHeight="1" x14ac:dyDescent="0.25">
      <c r="A33" s="22" t="s">
        <v>150</v>
      </c>
      <c r="B33" s="22"/>
      <c r="C33" s="22"/>
      <c r="D33" s="110" t="s">
        <v>36</v>
      </c>
      <c r="E33" s="46">
        <f t="shared" ref="E33:P33" si="8">E34+E36+E39+E48+E49+E51+E53+E54</f>
        <v>287815805</v>
      </c>
      <c r="F33" s="46">
        <f t="shared" si="8"/>
        <v>287815805</v>
      </c>
      <c r="G33" s="46">
        <f t="shared" si="8"/>
        <v>5967935</v>
      </c>
      <c r="H33" s="46">
        <f t="shared" si="8"/>
        <v>313560</v>
      </c>
      <c r="I33" s="46">
        <f t="shared" si="8"/>
        <v>0</v>
      </c>
      <c r="J33" s="46">
        <f t="shared" si="8"/>
        <v>161200</v>
      </c>
      <c r="K33" s="46">
        <f t="shared" si="8"/>
        <v>161200</v>
      </c>
      <c r="L33" s="46">
        <f t="shared" si="8"/>
        <v>127455</v>
      </c>
      <c r="M33" s="46">
        <f t="shared" si="8"/>
        <v>4255</v>
      </c>
      <c r="N33" s="46">
        <f t="shared" si="8"/>
        <v>0</v>
      </c>
      <c r="O33" s="46">
        <f t="shared" si="8"/>
        <v>0</v>
      </c>
      <c r="P33" s="46">
        <f t="shared" si="8"/>
        <v>287977005</v>
      </c>
      <c r="Q33" s="93"/>
    </row>
    <row r="34" spans="1:17" s="94" customFormat="1" ht="77.400000000000006" customHeight="1" x14ac:dyDescent="0.25">
      <c r="A34" s="22" t="s">
        <v>184</v>
      </c>
      <c r="B34" s="22" t="s">
        <v>185</v>
      </c>
      <c r="C34" s="22"/>
      <c r="D34" s="111" t="s">
        <v>186</v>
      </c>
      <c r="E34" s="96">
        <f>E35</f>
        <v>143374100</v>
      </c>
      <c r="F34" s="96">
        <f t="shared" ref="F34:P34" si="9">F35</f>
        <v>143374100</v>
      </c>
      <c r="G34" s="96">
        <f t="shared" si="9"/>
        <v>0</v>
      </c>
      <c r="H34" s="96">
        <f t="shared" si="9"/>
        <v>0</v>
      </c>
      <c r="I34" s="96">
        <f t="shared" si="9"/>
        <v>0</v>
      </c>
      <c r="J34" s="96">
        <f t="shared" si="9"/>
        <v>0</v>
      </c>
      <c r="K34" s="96">
        <f t="shared" si="9"/>
        <v>0</v>
      </c>
      <c r="L34" s="96">
        <f t="shared" si="9"/>
        <v>0</v>
      </c>
      <c r="M34" s="96">
        <f t="shared" si="9"/>
        <v>0</v>
      </c>
      <c r="N34" s="96">
        <f t="shared" si="9"/>
        <v>0</v>
      </c>
      <c r="O34" s="96">
        <f t="shared" si="9"/>
        <v>0</v>
      </c>
      <c r="P34" s="96">
        <f t="shared" si="9"/>
        <v>143374100</v>
      </c>
      <c r="Q34" s="93"/>
    </row>
    <row r="35" spans="1:17" s="94" customFormat="1" ht="45" customHeight="1" x14ac:dyDescent="0.25">
      <c r="A35" s="22" t="s">
        <v>187</v>
      </c>
      <c r="B35" s="22" t="s">
        <v>188</v>
      </c>
      <c r="C35" s="22" t="s">
        <v>189</v>
      </c>
      <c r="D35" s="111" t="s">
        <v>190</v>
      </c>
      <c r="E35" s="96">
        <f t="shared" ref="E35:E38" si="10">F35</f>
        <v>143374100</v>
      </c>
      <c r="F35" s="46">
        <v>143374100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ref="P35:P38" si="11">E35+J35</f>
        <v>143374100</v>
      </c>
      <c r="Q35" s="93"/>
    </row>
    <row r="36" spans="1:17" s="94" customFormat="1" ht="45" customHeight="1" x14ac:dyDescent="0.25">
      <c r="A36" s="22" t="s">
        <v>191</v>
      </c>
      <c r="B36" s="22" t="s">
        <v>192</v>
      </c>
      <c r="C36" s="22"/>
      <c r="D36" s="111" t="s">
        <v>198</v>
      </c>
      <c r="E36" s="96">
        <f>E37+E38</f>
        <v>295600</v>
      </c>
      <c r="F36" s="96">
        <f t="shared" ref="F36:P36" si="12">F37+F38</f>
        <v>295600</v>
      </c>
      <c r="G36" s="96">
        <f t="shared" si="12"/>
        <v>0</v>
      </c>
      <c r="H36" s="96">
        <f t="shared" si="12"/>
        <v>0</v>
      </c>
      <c r="I36" s="96">
        <f t="shared" si="12"/>
        <v>0</v>
      </c>
      <c r="J36" s="96">
        <f t="shared" si="12"/>
        <v>0</v>
      </c>
      <c r="K36" s="96">
        <f t="shared" si="12"/>
        <v>0</v>
      </c>
      <c r="L36" s="96">
        <f t="shared" si="12"/>
        <v>0</v>
      </c>
      <c r="M36" s="96">
        <f t="shared" si="12"/>
        <v>0</v>
      </c>
      <c r="N36" s="96">
        <f t="shared" si="12"/>
        <v>0</v>
      </c>
      <c r="O36" s="96">
        <f t="shared" si="12"/>
        <v>0</v>
      </c>
      <c r="P36" s="96">
        <f t="shared" si="12"/>
        <v>295600</v>
      </c>
      <c r="Q36" s="93"/>
    </row>
    <row r="37" spans="1:17" s="94" customFormat="1" ht="64.8" customHeight="1" x14ac:dyDescent="0.25">
      <c r="A37" s="22" t="s">
        <v>193</v>
      </c>
      <c r="B37" s="22" t="s">
        <v>194</v>
      </c>
      <c r="C37" s="22" t="s">
        <v>195</v>
      </c>
      <c r="D37" s="111" t="s">
        <v>199</v>
      </c>
      <c r="E37" s="96">
        <f t="shared" si="10"/>
        <v>47060</v>
      </c>
      <c r="F37" s="46">
        <v>47060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1"/>
        <v>47060</v>
      </c>
      <c r="Q37" s="93"/>
    </row>
    <row r="38" spans="1:17" s="94" customFormat="1" ht="64.8" customHeight="1" x14ac:dyDescent="0.25">
      <c r="A38" s="22" t="s">
        <v>196</v>
      </c>
      <c r="B38" s="22" t="s">
        <v>197</v>
      </c>
      <c r="C38" s="22" t="s">
        <v>189</v>
      </c>
      <c r="D38" s="111" t="s">
        <v>200</v>
      </c>
      <c r="E38" s="96">
        <f t="shared" si="10"/>
        <v>248540</v>
      </c>
      <c r="F38" s="46">
        <v>248540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1"/>
        <v>248540</v>
      </c>
      <c r="Q38" s="93"/>
    </row>
    <row r="39" spans="1:17" ht="64.8" customHeight="1" x14ac:dyDescent="0.35">
      <c r="A39" s="22" t="s">
        <v>151</v>
      </c>
      <c r="B39" s="89" t="s">
        <v>107</v>
      </c>
      <c r="C39" s="22"/>
      <c r="D39" s="79" t="s">
        <v>75</v>
      </c>
      <c r="E39" s="46">
        <f>E40+E41+E42+E43+E44+E45+E46+E47</f>
        <v>131068900</v>
      </c>
      <c r="F39" s="46">
        <f t="shared" ref="F39:P39" si="13">F40+F41+F42+F43+F44+F45+F46+F47</f>
        <v>131068900</v>
      </c>
      <c r="G39" s="46">
        <f t="shared" si="13"/>
        <v>0</v>
      </c>
      <c r="H39" s="46">
        <f t="shared" si="13"/>
        <v>0</v>
      </c>
      <c r="I39" s="46">
        <f t="shared" si="13"/>
        <v>0</v>
      </c>
      <c r="J39" s="46">
        <f t="shared" si="13"/>
        <v>0</v>
      </c>
      <c r="K39" s="46">
        <f t="shared" si="13"/>
        <v>0</v>
      </c>
      <c r="L39" s="46">
        <f t="shared" si="13"/>
        <v>0</v>
      </c>
      <c r="M39" s="46">
        <f t="shared" si="13"/>
        <v>0</v>
      </c>
      <c r="N39" s="46">
        <f t="shared" si="13"/>
        <v>0</v>
      </c>
      <c r="O39" s="46">
        <f t="shared" si="13"/>
        <v>0</v>
      </c>
      <c r="P39" s="46">
        <f t="shared" si="13"/>
        <v>131068900</v>
      </c>
      <c r="Q39" s="46"/>
    </row>
    <row r="40" spans="1:17" ht="34.200000000000003" customHeight="1" x14ac:dyDescent="0.35">
      <c r="A40" s="22" t="s">
        <v>152</v>
      </c>
      <c r="B40" s="86" t="s">
        <v>76</v>
      </c>
      <c r="C40" s="22" t="s">
        <v>43</v>
      </c>
      <c r="D40" s="112" t="s">
        <v>84</v>
      </c>
      <c r="E40" s="96">
        <f>F40</f>
        <v>1067000</v>
      </c>
      <c r="F40" s="46">
        <v>1067000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2"/>
        <v>1067000</v>
      </c>
      <c r="Q40" s="50" t="s">
        <v>92</v>
      </c>
    </row>
    <row r="41" spans="1:17" ht="34.200000000000003" customHeight="1" x14ac:dyDescent="0.35">
      <c r="A41" s="22" t="s">
        <v>153</v>
      </c>
      <c r="B41" s="86" t="s">
        <v>77</v>
      </c>
      <c r="C41" s="22" t="s">
        <v>43</v>
      </c>
      <c r="D41" s="112" t="s">
        <v>85</v>
      </c>
      <c r="E41" s="96">
        <f t="shared" ref="E41:E48" si="14">F41</f>
        <v>62804550</v>
      </c>
      <c r="F41" s="46">
        <v>62804550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2"/>
        <v>62804550</v>
      </c>
      <c r="Q41" s="50" t="s">
        <v>93</v>
      </c>
    </row>
    <row r="42" spans="1:17" ht="45" customHeight="1" x14ac:dyDescent="0.35">
      <c r="A42" s="22" t="s">
        <v>154</v>
      </c>
      <c r="B42" s="86" t="s">
        <v>78</v>
      </c>
      <c r="C42" s="22" t="s">
        <v>43</v>
      </c>
      <c r="D42" s="112" t="s">
        <v>86</v>
      </c>
      <c r="E42" s="96">
        <f t="shared" si="14"/>
        <v>7697700</v>
      </c>
      <c r="F42" s="46">
        <v>7697700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2"/>
        <v>7697700</v>
      </c>
      <c r="Q42" s="50" t="s">
        <v>94</v>
      </c>
    </row>
    <row r="43" spans="1:17" ht="34.200000000000003" customHeight="1" x14ac:dyDescent="0.35">
      <c r="A43" s="22" t="s">
        <v>155</v>
      </c>
      <c r="B43" s="86" t="s">
        <v>79</v>
      </c>
      <c r="C43" s="22" t="s">
        <v>43</v>
      </c>
      <c r="D43" s="112" t="s">
        <v>87</v>
      </c>
      <c r="E43" s="96">
        <f t="shared" si="14"/>
        <v>24278160</v>
      </c>
      <c r="F43" s="46">
        <v>24278160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2"/>
        <v>24278160</v>
      </c>
      <c r="Q43" s="50" t="s">
        <v>95</v>
      </c>
    </row>
    <row r="44" spans="1:17" ht="34.200000000000003" customHeight="1" x14ac:dyDescent="0.35">
      <c r="A44" s="22" t="s">
        <v>156</v>
      </c>
      <c r="B44" s="86" t="s">
        <v>80</v>
      </c>
      <c r="C44" s="22" t="s">
        <v>43</v>
      </c>
      <c r="D44" s="113" t="s">
        <v>88</v>
      </c>
      <c r="E44" s="96">
        <f t="shared" si="14"/>
        <v>524880</v>
      </c>
      <c r="F44" s="46">
        <v>524880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2"/>
        <v>524880</v>
      </c>
      <c r="Q44" s="49" t="s">
        <v>96</v>
      </c>
    </row>
    <row r="45" spans="1:17" ht="34.200000000000003" customHeight="1" x14ac:dyDescent="0.35">
      <c r="A45" s="22" t="s">
        <v>157</v>
      </c>
      <c r="B45" s="86" t="s">
        <v>81</v>
      </c>
      <c r="C45" s="22" t="s">
        <v>43</v>
      </c>
      <c r="D45" s="113" t="s">
        <v>89</v>
      </c>
      <c r="E45" s="96">
        <f t="shared" si="14"/>
        <v>165120</v>
      </c>
      <c r="F45" s="46">
        <v>165120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2"/>
        <v>165120</v>
      </c>
      <c r="Q45" s="49" t="s">
        <v>97</v>
      </c>
    </row>
    <row r="46" spans="1:17" ht="34.200000000000003" customHeight="1" x14ac:dyDescent="0.35">
      <c r="A46" s="22" t="s">
        <v>158</v>
      </c>
      <c r="B46" s="86" t="s">
        <v>82</v>
      </c>
      <c r="C46" s="22" t="s">
        <v>43</v>
      </c>
      <c r="D46" s="112" t="s">
        <v>90</v>
      </c>
      <c r="E46" s="96">
        <f t="shared" si="14"/>
        <v>19653490</v>
      </c>
      <c r="F46" s="46">
        <v>19653490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2"/>
        <v>19653490</v>
      </c>
      <c r="Q46" s="50" t="s">
        <v>98</v>
      </c>
    </row>
    <row r="47" spans="1:17" ht="45" customHeight="1" x14ac:dyDescent="0.35">
      <c r="A47" s="22" t="s">
        <v>159</v>
      </c>
      <c r="B47" s="86" t="s">
        <v>83</v>
      </c>
      <c r="C47" s="67">
        <v>1010</v>
      </c>
      <c r="D47" s="23" t="s">
        <v>91</v>
      </c>
      <c r="E47" s="96">
        <f t="shared" si="14"/>
        <v>14878000</v>
      </c>
      <c r="F47" s="46">
        <v>14878000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2"/>
        <v>14878000</v>
      </c>
      <c r="Q47" s="93">
        <v>91300</v>
      </c>
    </row>
    <row r="48" spans="1:17" ht="45" customHeight="1" x14ac:dyDescent="0.35">
      <c r="A48" s="22" t="s">
        <v>160</v>
      </c>
      <c r="B48" s="67">
        <v>3080</v>
      </c>
      <c r="C48" s="67">
        <v>1010</v>
      </c>
      <c r="D48" s="52" t="s">
        <v>110</v>
      </c>
      <c r="E48" s="96">
        <f t="shared" si="14"/>
        <v>2094400</v>
      </c>
      <c r="F48" s="46">
        <v>2094400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2"/>
        <v>2094400</v>
      </c>
      <c r="Q48" s="93">
        <v>90413</v>
      </c>
    </row>
    <row r="49" spans="1:17" ht="64.8" customHeight="1" x14ac:dyDescent="0.35">
      <c r="A49" s="22" t="s">
        <v>161</v>
      </c>
      <c r="B49" s="67">
        <v>3100</v>
      </c>
      <c r="C49" s="74"/>
      <c r="D49" s="51" t="s">
        <v>99</v>
      </c>
      <c r="E49" s="46">
        <f>E50</f>
        <v>7936450</v>
      </c>
      <c r="F49" s="46">
        <f t="shared" ref="F49:O49" si="15">F50</f>
        <v>7936450</v>
      </c>
      <c r="G49" s="46">
        <f t="shared" si="15"/>
        <v>5967935</v>
      </c>
      <c r="H49" s="46">
        <f t="shared" si="15"/>
        <v>313560</v>
      </c>
      <c r="I49" s="46">
        <f t="shared" si="15"/>
        <v>0</v>
      </c>
      <c r="J49" s="46">
        <f t="shared" si="15"/>
        <v>161200</v>
      </c>
      <c r="K49" s="46">
        <f t="shared" si="15"/>
        <v>161200</v>
      </c>
      <c r="L49" s="46">
        <f t="shared" si="15"/>
        <v>127455</v>
      </c>
      <c r="M49" s="46">
        <f t="shared" si="15"/>
        <v>4255</v>
      </c>
      <c r="N49" s="46">
        <f t="shared" si="15"/>
        <v>0</v>
      </c>
      <c r="O49" s="46">
        <f t="shared" si="15"/>
        <v>0</v>
      </c>
      <c r="P49" s="46">
        <f t="shared" si="2"/>
        <v>8097650</v>
      </c>
      <c r="Q49" s="46"/>
    </row>
    <row r="50" spans="1:17" ht="64.8" customHeight="1" x14ac:dyDescent="0.35">
      <c r="A50" s="22" t="s">
        <v>162</v>
      </c>
      <c r="B50" s="22" t="s">
        <v>100</v>
      </c>
      <c r="C50" s="22" t="s">
        <v>46</v>
      </c>
      <c r="D50" s="26" t="s">
        <v>101</v>
      </c>
      <c r="E50" s="46">
        <f>F50</f>
        <v>7936450</v>
      </c>
      <c r="F50" s="46">
        <v>7936450</v>
      </c>
      <c r="G50" s="46">
        <v>5967935</v>
      </c>
      <c r="H50" s="46">
        <v>313560</v>
      </c>
      <c r="I50" s="46">
        <v>0</v>
      </c>
      <c r="J50" s="46">
        <f>K50+N50</f>
        <v>161200</v>
      </c>
      <c r="K50" s="46">
        <v>161200</v>
      </c>
      <c r="L50" s="46">
        <v>127455</v>
      </c>
      <c r="M50" s="46">
        <v>4255</v>
      </c>
      <c r="N50" s="46">
        <f>O50</f>
        <v>0</v>
      </c>
      <c r="O50" s="46">
        <v>0</v>
      </c>
      <c r="P50" s="46">
        <f t="shared" si="2"/>
        <v>8097650</v>
      </c>
      <c r="Q50" s="93">
        <v>91204</v>
      </c>
    </row>
    <row r="51" spans="1:17" ht="79.2" customHeight="1" x14ac:dyDescent="0.35">
      <c r="A51" s="22" t="s">
        <v>163</v>
      </c>
      <c r="B51" s="22" t="s">
        <v>164</v>
      </c>
      <c r="C51" s="22"/>
      <c r="D51" s="53" t="s">
        <v>102</v>
      </c>
      <c r="E51" s="46">
        <f>E52</f>
        <v>303650</v>
      </c>
      <c r="F51" s="46">
        <f t="shared" ref="F51:O51" si="16">F52</f>
        <v>303650</v>
      </c>
      <c r="G51" s="46">
        <f t="shared" si="16"/>
        <v>0</v>
      </c>
      <c r="H51" s="46">
        <f t="shared" si="16"/>
        <v>0</v>
      </c>
      <c r="I51" s="46">
        <f t="shared" si="16"/>
        <v>0</v>
      </c>
      <c r="J51" s="46">
        <f t="shared" si="16"/>
        <v>0</v>
      </c>
      <c r="K51" s="46">
        <f t="shared" si="16"/>
        <v>0</v>
      </c>
      <c r="L51" s="46">
        <f t="shared" si="16"/>
        <v>0</v>
      </c>
      <c r="M51" s="46">
        <f t="shared" si="16"/>
        <v>0</v>
      </c>
      <c r="N51" s="46">
        <f t="shared" si="16"/>
        <v>0</v>
      </c>
      <c r="O51" s="46">
        <f t="shared" si="16"/>
        <v>0</v>
      </c>
      <c r="P51" s="46">
        <f t="shared" si="2"/>
        <v>303650</v>
      </c>
      <c r="Q51" s="46"/>
    </row>
    <row r="52" spans="1:17" ht="64.8" customHeight="1" x14ac:dyDescent="0.35">
      <c r="A52" s="22" t="s">
        <v>165</v>
      </c>
      <c r="B52" s="90" t="s">
        <v>166</v>
      </c>
      <c r="C52" s="22" t="s">
        <v>45</v>
      </c>
      <c r="D52" s="26" t="s">
        <v>167</v>
      </c>
      <c r="E52" s="46">
        <f>F52</f>
        <v>303650</v>
      </c>
      <c r="F52" s="46">
        <v>303650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2"/>
        <v>303650</v>
      </c>
      <c r="Q52" s="93">
        <v>91205</v>
      </c>
    </row>
    <row r="53" spans="1:17" ht="115.8" customHeight="1" x14ac:dyDescent="0.35">
      <c r="A53" s="22" t="s">
        <v>169</v>
      </c>
      <c r="B53" s="90" t="s">
        <v>170</v>
      </c>
      <c r="C53" s="22" t="s">
        <v>43</v>
      </c>
      <c r="D53" s="26" t="s">
        <v>171</v>
      </c>
      <c r="E53" s="46">
        <f>F53</f>
        <v>2272000</v>
      </c>
      <c r="F53" s="46">
        <v>2272000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ref="P53" si="17">E53+J53</f>
        <v>2272000</v>
      </c>
      <c r="Q53" s="93"/>
    </row>
    <row r="54" spans="1:17" ht="34.200000000000003" customHeight="1" x14ac:dyDescent="0.35">
      <c r="A54" s="22" t="s">
        <v>168</v>
      </c>
      <c r="B54" s="67">
        <v>3230</v>
      </c>
      <c r="C54" s="67">
        <v>1090</v>
      </c>
      <c r="D54" s="26" t="s">
        <v>132</v>
      </c>
      <c r="E54" s="46">
        <f>F54</f>
        <v>470705</v>
      </c>
      <c r="F54" s="46">
        <v>470705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2"/>
        <v>470705</v>
      </c>
      <c r="Q54" s="93">
        <v>90412</v>
      </c>
    </row>
    <row r="55" spans="1:17" ht="34.200000000000003" customHeight="1" x14ac:dyDescent="0.35">
      <c r="A55" s="22"/>
      <c r="B55" s="91"/>
      <c r="C55" s="22"/>
      <c r="D55" s="54" t="s">
        <v>37</v>
      </c>
      <c r="E55" s="46">
        <f>E14+E32</f>
        <v>316219100</v>
      </c>
      <c r="F55" s="46">
        <f t="shared" ref="F55:P55" si="18">F14+F32</f>
        <v>316219100</v>
      </c>
      <c r="G55" s="46">
        <f t="shared" si="18"/>
        <v>25040440</v>
      </c>
      <c r="H55" s="46">
        <f t="shared" si="18"/>
        <v>975225</v>
      </c>
      <c r="I55" s="46">
        <f t="shared" si="18"/>
        <v>0</v>
      </c>
      <c r="J55" s="46">
        <f t="shared" si="18"/>
        <v>163760</v>
      </c>
      <c r="K55" s="46">
        <f t="shared" si="18"/>
        <v>163760</v>
      </c>
      <c r="L55" s="46">
        <f t="shared" si="18"/>
        <v>127455</v>
      </c>
      <c r="M55" s="46">
        <f t="shared" si="18"/>
        <v>4255</v>
      </c>
      <c r="N55" s="46">
        <f t="shared" si="18"/>
        <v>0</v>
      </c>
      <c r="O55" s="46">
        <f t="shared" si="18"/>
        <v>0</v>
      </c>
      <c r="P55" s="46">
        <f t="shared" si="18"/>
        <v>316382860</v>
      </c>
      <c r="Q55" s="46"/>
    </row>
    <row r="56" spans="1:17" x14ac:dyDescent="0.35">
      <c r="A56" s="8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</row>
    <row r="57" spans="1:17" s="33" customFormat="1" ht="37.200000000000003" customHeight="1" x14ac:dyDescent="0.35">
      <c r="A57" s="83"/>
      <c r="B57" s="83" t="s">
        <v>217</v>
      </c>
      <c r="C57" s="56"/>
      <c r="L57" s="33" t="s">
        <v>218</v>
      </c>
    </row>
    <row r="58" spans="1:17" ht="19.2" customHeight="1" x14ac:dyDescent="0.35"/>
    <row r="59" spans="1:17" s="105" customFormat="1" ht="25.2" x14ac:dyDescent="0.45">
      <c r="A59" s="103"/>
      <c r="B59" s="103"/>
      <c r="C59" s="104"/>
    </row>
    <row r="60" spans="1:17" x14ac:dyDescent="0.35">
      <c r="A60" s="85"/>
    </row>
    <row r="61" spans="1:17" x14ac:dyDescent="0.35">
      <c r="A61" s="85"/>
    </row>
    <row r="62" spans="1:17" x14ac:dyDescent="0.35">
      <c r="A62" s="85"/>
    </row>
    <row r="63" spans="1:17" x14ac:dyDescent="0.35">
      <c r="A63" s="85"/>
    </row>
    <row r="64" spans="1:17" x14ac:dyDescent="0.35">
      <c r="A64" s="85"/>
    </row>
    <row r="65" spans="1:1" x14ac:dyDescent="0.35">
      <c r="A65" s="85"/>
    </row>
    <row r="66" spans="1:1" x14ac:dyDescent="0.35">
      <c r="A66" s="85"/>
    </row>
    <row r="67" spans="1:1" x14ac:dyDescent="0.35">
      <c r="A67" s="85"/>
    </row>
    <row r="68" spans="1:1" x14ac:dyDescent="0.35">
      <c r="A68" s="85"/>
    </row>
    <row r="69" spans="1:1" x14ac:dyDescent="0.35">
      <c r="A69" s="85"/>
    </row>
    <row r="70" spans="1:1" x14ac:dyDescent="0.35">
      <c r="A70" s="85"/>
    </row>
    <row r="71" spans="1:1" x14ac:dyDescent="0.35">
      <c r="A71" s="85"/>
    </row>
    <row r="72" spans="1:1" x14ac:dyDescent="0.35">
      <c r="A72" s="85"/>
    </row>
    <row r="73" spans="1:1" x14ac:dyDescent="0.35">
      <c r="A73" s="85"/>
    </row>
    <row r="74" spans="1:1" x14ac:dyDescent="0.35">
      <c r="A74" s="85"/>
    </row>
    <row r="75" spans="1:1" x14ac:dyDescent="0.35">
      <c r="A75" s="85"/>
    </row>
    <row r="76" spans="1:1" x14ac:dyDescent="0.35">
      <c r="A76" s="85"/>
    </row>
    <row r="77" spans="1:1" x14ac:dyDescent="0.35">
      <c r="A77" s="85"/>
    </row>
    <row r="78" spans="1:1" x14ac:dyDescent="0.35">
      <c r="A78" s="85"/>
    </row>
    <row r="79" spans="1:1" x14ac:dyDescent="0.35">
      <c r="A79" s="85"/>
    </row>
    <row r="80" spans="1:1" x14ac:dyDescent="0.35">
      <c r="A80" s="85"/>
    </row>
    <row r="81" spans="1:1" x14ac:dyDescent="0.35">
      <c r="A81" s="85"/>
    </row>
    <row r="82" spans="1:1" x14ac:dyDescent="0.35">
      <c r="A82" s="85"/>
    </row>
    <row r="83" spans="1:1" x14ac:dyDescent="0.35">
      <c r="A83" s="85"/>
    </row>
    <row r="84" spans="1:1" x14ac:dyDescent="0.35">
      <c r="A84" s="85"/>
    </row>
    <row r="85" spans="1:1" x14ac:dyDescent="0.35">
      <c r="A85" s="85"/>
    </row>
    <row r="86" spans="1:1" x14ac:dyDescent="0.35">
      <c r="A86" s="85"/>
    </row>
    <row r="87" spans="1:1" x14ac:dyDescent="0.35">
      <c r="A87" s="85"/>
    </row>
    <row r="88" spans="1:1" x14ac:dyDescent="0.35">
      <c r="A88" s="85"/>
    </row>
    <row r="89" spans="1:1" x14ac:dyDescent="0.35">
      <c r="A89" s="85"/>
    </row>
    <row r="90" spans="1:1" x14ac:dyDescent="0.35">
      <c r="A90" s="85"/>
    </row>
    <row r="91" spans="1:1" x14ac:dyDescent="0.35">
      <c r="A91" s="85"/>
    </row>
    <row r="92" spans="1:1" x14ac:dyDescent="0.35">
      <c r="A92" s="85"/>
    </row>
    <row r="93" spans="1:1" x14ac:dyDescent="0.35">
      <c r="A93" s="85"/>
    </row>
    <row r="94" spans="1:1" x14ac:dyDescent="0.35">
      <c r="A94" s="85"/>
    </row>
    <row r="95" spans="1:1" x14ac:dyDescent="0.35">
      <c r="A95" s="85"/>
    </row>
    <row r="96" spans="1:1" x14ac:dyDescent="0.35">
      <c r="A96" s="85"/>
    </row>
    <row r="97" spans="1:1" x14ac:dyDescent="0.35">
      <c r="A97" s="85"/>
    </row>
    <row r="98" spans="1:1" x14ac:dyDescent="0.35">
      <c r="A98" s="85"/>
    </row>
    <row r="99" spans="1:1" x14ac:dyDescent="0.35">
      <c r="A99" s="85"/>
    </row>
    <row r="100" spans="1:1" x14ac:dyDescent="0.35">
      <c r="A100" s="85"/>
    </row>
    <row r="101" spans="1:1" x14ac:dyDescent="0.35">
      <c r="A101" s="85"/>
    </row>
    <row r="102" spans="1:1" x14ac:dyDescent="0.35">
      <c r="A102" s="85"/>
    </row>
    <row r="103" spans="1:1" x14ac:dyDescent="0.35">
      <c r="A103" s="85"/>
    </row>
    <row r="104" spans="1:1" x14ac:dyDescent="0.35">
      <c r="A104" s="85"/>
    </row>
    <row r="105" spans="1:1" x14ac:dyDescent="0.35">
      <c r="A105" s="85"/>
    </row>
    <row r="106" spans="1:1" x14ac:dyDescent="0.35">
      <c r="A106" s="85"/>
    </row>
    <row r="107" spans="1:1" x14ac:dyDescent="0.35">
      <c r="A107" s="85"/>
    </row>
    <row r="108" spans="1:1" x14ac:dyDescent="0.35">
      <c r="A108" s="85"/>
    </row>
    <row r="109" spans="1:1" x14ac:dyDescent="0.35">
      <c r="A109" s="85"/>
    </row>
    <row r="110" spans="1:1" x14ac:dyDescent="0.35">
      <c r="A110" s="85"/>
    </row>
    <row r="111" spans="1:1" x14ac:dyDescent="0.35">
      <c r="A111" s="85"/>
    </row>
    <row r="112" spans="1:1" x14ac:dyDescent="0.35">
      <c r="A112" s="85"/>
    </row>
    <row r="113" spans="1:1" x14ac:dyDescent="0.35">
      <c r="A113" s="85"/>
    </row>
    <row r="114" spans="1:1" x14ac:dyDescent="0.35">
      <c r="A114" s="85"/>
    </row>
    <row r="115" spans="1:1" x14ac:dyDescent="0.35">
      <c r="A115" s="85"/>
    </row>
    <row r="116" spans="1:1" x14ac:dyDescent="0.35">
      <c r="A116" s="85"/>
    </row>
    <row r="117" spans="1:1" x14ac:dyDescent="0.35">
      <c r="A117" s="85"/>
    </row>
    <row r="118" spans="1:1" x14ac:dyDescent="0.35">
      <c r="A118" s="85"/>
    </row>
    <row r="119" spans="1:1" x14ac:dyDescent="0.35">
      <c r="A119" s="85"/>
    </row>
    <row r="120" spans="1:1" x14ac:dyDescent="0.35">
      <c r="A120" s="85"/>
    </row>
    <row r="121" spans="1:1" x14ac:dyDescent="0.35">
      <c r="A121" s="85"/>
    </row>
    <row r="122" spans="1:1" x14ac:dyDescent="0.35">
      <c r="A122" s="85"/>
    </row>
    <row r="123" spans="1:1" x14ac:dyDescent="0.35">
      <c r="A123" s="85"/>
    </row>
    <row r="124" spans="1:1" x14ac:dyDescent="0.35">
      <c r="A124" s="85"/>
    </row>
    <row r="125" spans="1:1" x14ac:dyDescent="0.35">
      <c r="A125" s="85"/>
    </row>
    <row r="126" spans="1:1" x14ac:dyDescent="0.35">
      <c r="A126" s="85"/>
    </row>
    <row r="127" spans="1:1" x14ac:dyDescent="0.35">
      <c r="A127" s="85"/>
    </row>
    <row r="128" spans="1:1" x14ac:dyDescent="0.35">
      <c r="A128" s="85"/>
    </row>
    <row r="129" spans="1:1" x14ac:dyDescent="0.35">
      <c r="A129" s="85"/>
    </row>
    <row r="130" spans="1:1" x14ac:dyDescent="0.35">
      <c r="A130" s="85"/>
    </row>
    <row r="131" spans="1:1" x14ac:dyDescent="0.35">
      <c r="A131" s="85"/>
    </row>
    <row r="132" spans="1:1" x14ac:dyDescent="0.35">
      <c r="A132" s="85"/>
    </row>
    <row r="133" spans="1:1" x14ac:dyDescent="0.35">
      <c r="A133" s="85"/>
    </row>
    <row r="134" spans="1:1" x14ac:dyDescent="0.35">
      <c r="A134" s="85"/>
    </row>
    <row r="135" spans="1:1" x14ac:dyDescent="0.35">
      <c r="A135" s="85"/>
    </row>
    <row r="136" spans="1:1" x14ac:dyDescent="0.35">
      <c r="A136" s="85"/>
    </row>
    <row r="137" spans="1:1" x14ac:dyDescent="0.35">
      <c r="A137" s="85"/>
    </row>
    <row r="138" spans="1:1" x14ac:dyDescent="0.35">
      <c r="A138" s="85"/>
    </row>
    <row r="139" spans="1:1" x14ac:dyDescent="0.35">
      <c r="A139" s="85"/>
    </row>
    <row r="140" spans="1:1" x14ac:dyDescent="0.35">
      <c r="A140" s="85"/>
    </row>
    <row r="141" spans="1:1" x14ac:dyDescent="0.35">
      <c r="A141" s="85"/>
    </row>
    <row r="142" spans="1:1" x14ac:dyDescent="0.35">
      <c r="A142" s="85"/>
    </row>
    <row r="143" spans="1:1" x14ac:dyDescent="0.35">
      <c r="A143" s="85"/>
    </row>
    <row r="144" spans="1:1" x14ac:dyDescent="0.35">
      <c r="A144" s="85"/>
    </row>
    <row r="145" spans="1:1" x14ac:dyDescent="0.35">
      <c r="A145" s="85"/>
    </row>
    <row r="146" spans="1:1" x14ac:dyDescent="0.35">
      <c r="A146" s="85"/>
    </row>
    <row r="147" spans="1:1" x14ac:dyDescent="0.35">
      <c r="A147" s="85"/>
    </row>
    <row r="148" spans="1:1" x14ac:dyDescent="0.35">
      <c r="A148" s="85"/>
    </row>
    <row r="149" spans="1:1" x14ac:dyDescent="0.35">
      <c r="A149" s="85"/>
    </row>
    <row r="150" spans="1:1" x14ac:dyDescent="0.35">
      <c r="A150" s="85"/>
    </row>
  </sheetData>
  <mergeCells count="21">
    <mergeCell ref="N11:N12"/>
    <mergeCell ref="I11:I12"/>
    <mergeCell ref="D10:D12"/>
    <mergeCell ref="E10:I10"/>
    <mergeCell ref="J10:O10"/>
    <mergeCell ref="Q11:Q12"/>
    <mergeCell ref="N3:P3"/>
    <mergeCell ref="N4:P4"/>
    <mergeCell ref="N1:P1"/>
    <mergeCell ref="A7:P7"/>
    <mergeCell ref="A10:A12"/>
    <mergeCell ref="B10:B12"/>
    <mergeCell ref="C10:C12"/>
    <mergeCell ref="N2:Q2"/>
    <mergeCell ref="E11:E12"/>
    <mergeCell ref="P10:P12"/>
    <mergeCell ref="F11:F12"/>
    <mergeCell ref="G11:H11"/>
    <mergeCell ref="J11:J12"/>
    <mergeCell ref="K11:K12"/>
    <mergeCell ref="L11:M11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9" orientation="landscape" verticalDpi="0" r:id="rId1"/>
  <headerFooter differentFirst="1" alignWithMargins="0">
    <oddHeader xml:space="preserve">&amp;C&amp;"Times New Roman,обычный"&amp;26
&amp;18 2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view="pageBreakPreview" zoomScale="60" zoomScaleNormal="75" workbookViewId="0">
      <selection activeCell="G5" sqref="G5"/>
    </sheetView>
  </sheetViews>
  <sheetFormatPr defaultColWidth="9.109375" defaultRowHeight="18" x14ac:dyDescent="0.35"/>
  <cols>
    <col min="1" max="1" width="17.33203125" style="2" customWidth="1"/>
    <col min="2" max="2" width="17.6640625" style="2" customWidth="1"/>
    <col min="3" max="3" width="14.77734375" style="2" customWidth="1"/>
    <col min="4" max="4" width="80.109375" style="2" customWidth="1"/>
    <col min="5" max="5" width="82.21875" style="2" customWidth="1"/>
    <col min="6" max="6" width="20.21875" style="2" customWidth="1"/>
    <col min="7" max="7" width="18.44140625" style="2" customWidth="1"/>
    <col min="8" max="8" width="23.44140625" style="2" customWidth="1"/>
    <col min="9" max="16384" width="9.109375" style="2"/>
  </cols>
  <sheetData>
    <row r="1" spans="1:9" s="33" customFormat="1" ht="26.1" customHeight="1" x14ac:dyDescent="0.4">
      <c r="G1" s="80" t="s">
        <v>202</v>
      </c>
      <c r="H1" s="81"/>
      <c r="I1" s="81"/>
    </row>
    <row r="2" spans="1:9" s="33" customFormat="1" ht="26.1" customHeight="1" x14ac:dyDescent="0.35">
      <c r="G2" s="129" t="s">
        <v>213</v>
      </c>
      <c r="H2" s="129"/>
      <c r="I2" s="129"/>
    </row>
    <row r="3" spans="1:9" s="33" customFormat="1" ht="26.1" customHeight="1" x14ac:dyDescent="0.4">
      <c r="G3" s="80" t="s">
        <v>216</v>
      </c>
      <c r="H3" s="80"/>
      <c r="I3" s="81"/>
    </row>
    <row r="4" spans="1:9" s="33" customFormat="1" ht="26.1" customHeight="1" x14ac:dyDescent="0.4">
      <c r="G4" s="82" t="s">
        <v>220</v>
      </c>
      <c r="H4" s="82"/>
      <c r="I4" s="81"/>
    </row>
    <row r="5" spans="1:9" x14ac:dyDescent="0.35">
      <c r="G5" s="36"/>
      <c r="H5" s="36"/>
    </row>
    <row r="6" spans="1:9" s="75" customFormat="1" ht="24.75" customHeight="1" x14ac:dyDescent="0.35">
      <c r="A6" s="127" t="s">
        <v>49</v>
      </c>
      <c r="B6" s="128"/>
      <c r="C6" s="128"/>
      <c r="D6" s="128"/>
      <c r="E6" s="128"/>
      <c r="F6" s="128"/>
      <c r="G6" s="128"/>
      <c r="H6" s="128"/>
    </row>
    <row r="7" spans="1:9" s="75" customFormat="1" ht="27" customHeight="1" x14ac:dyDescent="0.35">
      <c r="A7" s="126" t="s">
        <v>172</v>
      </c>
      <c r="B7" s="126"/>
      <c r="C7" s="126"/>
      <c r="D7" s="126"/>
      <c r="E7" s="126"/>
      <c r="F7" s="126"/>
      <c r="G7" s="126"/>
      <c r="H7" s="126"/>
    </row>
    <row r="8" spans="1:9" s="62" customFormat="1" ht="18" customHeight="1" x14ac:dyDescent="0.35">
      <c r="A8" s="59"/>
      <c r="B8" s="63"/>
      <c r="C8" s="63"/>
      <c r="D8" s="63"/>
      <c r="E8" s="64"/>
      <c r="F8" s="64"/>
      <c r="G8" s="60"/>
      <c r="H8" s="65" t="s">
        <v>28</v>
      </c>
    </row>
    <row r="9" spans="1:9" s="72" customFormat="1" ht="104.4" customHeight="1" x14ac:dyDescent="0.25">
      <c r="A9" s="58" t="s">
        <v>38</v>
      </c>
      <c r="B9" s="58" t="s">
        <v>65</v>
      </c>
      <c r="C9" s="58" t="s">
        <v>66</v>
      </c>
      <c r="D9" s="95" t="s">
        <v>67</v>
      </c>
      <c r="E9" s="61" t="s">
        <v>47</v>
      </c>
      <c r="F9" s="39" t="s">
        <v>2</v>
      </c>
      <c r="G9" s="61" t="s">
        <v>3</v>
      </c>
      <c r="H9" s="61" t="s">
        <v>48</v>
      </c>
    </row>
    <row r="10" spans="1:9" s="98" customFormat="1" ht="18.600000000000001" customHeight="1" x14ac:dyDescent="0.2">
      <c r="A10" s="99">
        <v>1</v>
      </c>
      <c r="B10" s="99">
        <v>2</v>
      </c>
      <c r="C10" s="99">
        <v>3</v>
      </c>
      <c r="D10" s="100">
        <v>4</v>
      </c>
      <c r="E10" s="101">
        <v>5</v>
      </c>
      <c r="F10" s="99">
        <v>6</v>
      </c>
      <c r="G10" s="101">
        <v>7</v>
      </c>
      <c r="H10" s="101">
        <v>8</v>
      </c>
    </row>
    <row r="11" spans="1:9" s="72" customFormat="1" ht="64.8" customHeight="1" x14ac:dyDescent="0.25">
      <c r="A11" s="106"/>
      <c r="B11" s="106"/>
      <c r="C11" s="106"/>
      <c r="D11" s="106"/>
      <c r="E11" s="68" t="s">
        <v>177</v>
      </c>
      <c r="F11" s="97">
        <f>F12+F16</f>
        <v>759650</v>
      </c>
      <c r="G11" s="70">
        <v>0</v>
      </c>
      <c r="H11" s="108">
        <f>F11+G11</f>
        <v>759650</v>
      </c>
    </row>
    <row r="12" spans="1:9" s="72" customFormat="1" ht="34.200000000000003" customHeight="1" x14ac:dyDescent="0.25">
      <c r="A12" s="22" t="s">
        <v>113</v>
      </c>
      <c r="B12" s="22"/>
      <c r="C12" s="22"/>
      <c r="D12" s="26" t="s">
        <v>35</v>
      </c>
      <c r="E12" s="66"/>
      <c r="F12" s="97">
        <f>F13</f>
        <v>288945</v>
      </c>
      <c r="G12" s="70">
        <v>0</v>
      </c>
      <c r="H12" s="108">
        <f t="shared" ref="H12:H41" si="0">F12+G12</f>
        <v>288945</v>
      </c>
    </row>
    <row r="13" spans="1:9" ht="34.200000000000003" customHeight="1" x14ac:dyDescent="0.35">
      <c r="A13" s="22" t="s">
        <v>114</v>
      </c>
      <c r="B13" s="86"/>
      <c r="C13" s="22"/>
      <c r="D13" s="26" t="s">
        <v>35</v>
      </c>
      <c r="E13" s="45"/>
      <c r="F13" s="108">
        <f>F14+F15</f>
        <v>288945</v>
      </c>
      <c r="G13" s="70">
        <v>0</v>
      </c>
      <c r="H13" s="108">
        <f t="shared" si="0"/>
        <v>288945</v>
      </c>
    </row>
    <row r="14" spans="1:9" ht="34.200000000000003" customHeight="1" x14ac:dyDescent="0.35">
      <c r="A14" s="22" t="s">
        <v>128</v>
      </c>
      <c r="B14" s="87" t="s">
        <v>129</v>
      </c>
      <c r="C14" s="22" t="s">
        <v>60</v>
      </c>
      <c r="D14" s="26" t="s">
        <v>61</v>
      </c>
      <c r="E14" s="45"/>
      <c r="F14" s="108">
        <v>113550</v>
      </c>
      <c r="G14" s="70">
        <v>0</v>
      </c>
      <c r="H14" s="108">
        <f t="shared" si="0"/>
        <v>113550</v>
      </c>
    </row>
    <row r="15" spans="1:9" ht="34.200000000000003" customHeight="1" x14ac:dyDescent="0.35">
      <c r="A15" s="22" t="s">
        <v>130</v>
      </c>
      <c r="B15" s="87" t="s">
        <v>131</v>
      </c>
      <c r="C15" s="22" t="s">
        <v>42</v>
      </c>
      <c r="D15" s="26" t="s">
        <v>132</v>
      </c>
      <c r="E15" s="45"/>
      <c r="F15" s="108">
        <v>175395</v>
      </c>
      <c r="G15" s="70">
        <v>0</v>
      </c>
      <c r="H15" s="108">
        <f t="shared" si="0"/>
        <v>175395</v>
      </c>
    </row>
    <row r="16" spans="1:9" s="94" customFormat="1" ht="45" customHeight="1" x14ac:dyDescent="0.25">
      <c r="A16" s="22" t="s">
        <v>149</v>
      </c>
      <c r="B16" s="22"/>
      <c r="C16" s="22"/>
      <c r="D16" s="110" t="s">
        <v>36</v>
      </c>
      <c r="E16" s="73"/>
      <c r="F16" s="108">
        <f>F17</f>
        <v>470705</v>
      </c>
      <c r="G16" s="70">
        <v>0</v>
      </c>
      <c r="H16" s="108">
        <f t="shared" si="0"/>
        <v>470705</v>
      </c>
    </row>
    <row r="17" spans="1:8" s="94" customFormat="1" ht="45" customHeight="1" x14ac:dyDescent="0.25">
      <c r="A17" s="22" t="s">
        <v>150</v>
      </c>
      <c r="B17" s="22"/>
      <c r="C17" s="22"/>
      <c r="D17" s="110" t="s">
        <v>36</v>
      </c>
      <c r="E17" s="66"/>
      <c r="F17" s="108">
        <f>F18</f>
        <v>470705</v>
      </c>
      <c r="G17" s="70">
        <v>0</v>
      </c>
      <c r="H17" s="108">
        <f t="shared" si="0"/>
        <v>470705</v>
      </c>
    </row>
    <row r="18" spans="1:8" ht="34.200000000000003" customHeight="1" x14ac:dyDescent="0.35">
      <c r="A18" s="22" t="s">
        <v>168</v>
      </c>
      <c r="B18" s="87" t="s">
        <v>131</v>
      </c>
      <c r="C18" s="22" t="s">
        <v>42</v>
      </c>
      <c r="D18" s="26" t="s">
        <v>132</v>
      </c>
      <c r="E18" s="45"/>
      <c r="F18" s="108">
        <v>470705</v>
      </c>
      <c r="G18" s="70">
        <v>0</v>
      </c>
      <c r="H18" s="108">
        <f t="shared" si="0"/>
        <v>470705</v>
      </c>
    </row>
    <row r="19" spans="1:8" ht="64.8" customHeight="1" x14ac:dyDescent="0.35">
      <c r="A19" s="22" t="s">
        <v>113</v>
      </c>
      <c r="B19" s="22"/>
      <c r="C19" s="22"/>
      <c r="D19" s="26" t="s">
        <v>35</v>
      </c>
      <c r="E19" s="68" t="s">
        <v>178</v>
      </c>
      <c r="F19" s="108">
        <f>F20</f>
        <v>112300</v>
      </c>
      <c r="G19" s="70">
        <v>0</v>
      </c>
      <c r="H19" s="108">
        <f t="shared" si="0"/>
        <v>112300</v>
      </c>
    </row>
    <row r="20" spans="1:8" ht="34.200000000000003" customHeight="1" x14ac:dyDescent="0.35">
      <c r="A20" s="22" t="s">
        <v>114</v>
      </c>
      <c r="B20" s="86"/>
      <c r="C20" s="22"/>
      <c r="D20" s="26" t="s">
        <v>35</v>
      </c>
      <c r="E20" s="68"/>
      <c r="F20" s="108">
        <f>F21</f>
        <v>112300</v>
      </c>
      <c r="G20" s="70">
        <v>0</v>
      </c>
      <c r="H20" s="108">
        <f t="shared" si="0"/>
        <v>112300</v>
      </c>
    </row>
    <row r="21" spans="1:8" ht="34.200000000000003" customHeight="1" x14ac:dyDescent="0.35">
      <c r="A21" s="22" t="s">
        <v>118</v>
      </c>
      <c r="B21" s="87" t="s">
        <v>108</v>
      </c>
      <c r="C21" s="22"/>
      <c r="D21" s="92" t="s">
        <v>68</v>
      </c>
      <c r="E21" s="68"/>
      <c r="F21" s="108">
        <f>F22</f>
        <v>112300</v>
      </c>
      <c r="G21" s="70">
        <v>0</v>
      </c>
      <c r="H21" s="108">
        <f t="shared" si="0"/>
        <v>112300</v>
      </c>
    </row>
    <row r="22" spans="1:8" ht="34.200000000000003" customHeight="1" x14ac:dyDescent="0.35">
      <c r="A22" s="22" t="s">
        <v>119</v>
      </c>
      <c r="B22" s="87" t="s">
        <v>70</v>
      </c>
      <c r="C22" s="22" t="s">
        <v>43</v>
      </c>
      <c r="D22" s="92" t="s">
        <v>69</v>
      </c>
      <c r="E22" s="68"/>
      <c r="F22" s="108">
        <v>112300</v>
      </c>
      <c r="G22" s="70">
        <v>0</v>
      </c>
      <c r="H22" s="108">
        <f t="shared" si="0"/>
        <v>112300</v>
      </c>
    </row>
    <row r="23" spans="1:8" ht="64.8" customHeight="1" x14ac:dyDescent="0.35">
      <c r="A23" s="22" t="s">
        <v>113</v>
      </c>
      <c r="B23" s="22"/>
      <c r="C23" s="22"/>
      <c r="D23" s="26" t="s">
        <v>35</v>
      </c>
      <c r="E23" s="66" t="s">
        <v>179</v>
      </c>
      <c r="F23" s="108">
        <f>F24</f>
        <v>47350</v>
      </c>
      <c r="G23" s="70">
        <v>0</v>
      </c>
      <c r="H23" s="108">
        <f t="shared" si="0"/>
        <v>47350</v>
      </c>
    </row>
    <row r="24" spans="1:8" ht="34.200000000000003" customHeight="1" x14ac:dyDescent="0.35">
      <c r="A24" s="22" t="s">
        <v>114</v>
      </c>
      <c r="B24" s="86"/>
      <c r="C24" s="22"/>
      <c r="D24" s="26" t="s">
        <v>35</v>
      </c>
      <c r="E24" s="66"/>
      <c r="F24" s="108">
        <f>F28+F25</f>
        <v>47350</v>
      </c>
      <c r="G24" s="70">
        <v>0</v>
      </c>
      <c r="H24" s="108">
        <f t="shared" si="0"/>
        <v>47350</v>
      </c>
    </row>
    <row r="25" spans="1:8" ht="34.200000000000003" customHeight="1" x14ac:dyDescent="0.35">
      <c r="A25" s="22" t="s">
        <v>120</v>
      </c>
      <c r="B25" s="22" t="s">
        <v>121</v>
      </c>
      <c r="C25" s="22"/>
      <c r="D25" s="73" t="s">
        <v>71</v>
      </c>
      <c r="E25" s="66"/>
      <c r="F25" s="108">
        <f>F26+F27</f>
        <v>29050</v>
      </c>
      <c r="G25" s="70">
        <v>0</v>
      </c>
      <c r="H25" s="108">
        <f>F25+G25</f>
        <v>29050</v>
      </c>
    </row>
    <row r="26" spans="1:8" ht="45" customHeight="1" x14ac:dyDescent="0.35">
      <c r="A26" s="22" t="s">
        <v>123</v>
      </c>
      <c r="B26" s="22" t="s">
        <v>125</v>
      </c>
      <c r="C26" s="22" t="s">
        <v>43</v>
      </c>
      <c r="D26" s="92" t="s">
        <v>72</v>
      </c>
      <c r="E26" s="45"/>
      <c r="F26" s="108">
        <v>7250</v>
      </c>
      <c r="G26" s="70">
        <v>0</v>
      </c>
      <c r="H26" s="108">
        <f>F26+G26</f>
        <v>7250</v>
      </c>
    </row>
    <row r="27" spans="1:8" ht="34.200000000000003" customHeight="1" x14ac:dyDescent="0.35">
      <c r="A27" s="22" t="s">
        <v>124</v>
      </c>
      <c r="B27" s="22" t="s">
        <v>126</v>
      </c>
      <c r="C27" s="22" t="s">
        <v>43</v>
      </c>
      <c r="D27" s="92" t="s">
        <v>73</v>
      </c>
      <c r="E27" s="45"/>
      <c r="F27" s="108">
        <v>21800</v>
      </c>
      <c r="G27" s="70">
        <v>0</v>
      </c>
      <c r="H27" s="108">
        <f>F27+G27</f>
        <v>21800</v>
      </c>
    </row>
    <row r="28" spans="1:8" ht="34.200000000000003" customHeight="1" x14ac:dyDescent="0.35">
      <c r="A28" s="22" t="s">
        <v>127</v>
      </c>
      <c r="B28" s="22" t="s">
        <v>109</v>
      </c>
      <c r="C28" s="22"/>
      <c r="D28" s="102" t="s">
        <v>105</v>
      </c>
      <c r="E28" s="66"/>
      <c r="F28" s="108">
        <f>F29</f>
        <v>18300</v>
      </c>
      <c r="G28" s="70">
        <v>0</v>
      </c>
      <c r="H28" s="108">
        <f t="shared" si="0"/>
        <v>18300</v>
      </c>
    </row>
    <row r="29" spans="1:8" ht="34.200000000000003" customHeight="1" x14ac:dyDescent="0.35">
      <c r="A29" s="22" t="s">
        <v>122</v>
      </c>
      <c r="B29" s="67">
        <v>3133</v>
      </c>
      <c r="C29" s="67">
        <v>1040</v>
      </c>
      <c r="D29" s="102" t="s">
        <v>106</v>
      </c>
      <c r="E29" s="45"/>
      <c r="F29" s="108">
        <v>18300</v>
      </c>
      <c r="G29" s="70">
        <v>0</v>
      </c>
      <c r="H29" s="108">
        <f t="shared" si="0"/>
        <v>18300</v>
      </c>
    </row>
    <row r="30" spans="1:8" ht="64.8" customHeight="1" x14ac:dyDescent="0.35">
      <c r="A30" s="22" t="s">
        <v>113</v>
      </c>
      <c r="B30" s="22"/>
      <c r="C30" s="22"/>
      <c r="D30" s="26" t="s">
        <v>35</v>
      </c>
      <c r="E30" s="66" t="s">
        <v>180</v>
      </c>
      <c r="F30" s="108">
        <f>F31</f>
        <v>92600</v>
      </c>
      <c r="G30" s="70">
        <v>0</v>
      </c>
      <c r="H30" s="108">
        <f t="shared" si="0"/>
        <v>92600</v>
      </c>
    </row>
    <row r="31" spans="1:8" ht="34.200000000000003" customHeight="1" x14ac:dyDescent="0.35">
      <c r="A31" s="22" t="s">
        <v>114</v>
      </c>
      <c r="B31" s="86"/>
      <c r="C31" s="22"/>
      <c r="D31" s="26" t="s">
        <v>35</v>
      </c>
      <c r="E31" s="66"/>
      <c r="F31" s="108">
        <f>F32</f>
        <v>92600</v>
      </c>
      <c r="G31" s="70">
        <v>0</v>
      </c>
      <c r="H31" s="108">
        <f t="shared" si="0"/>
        <v>92600</v>
      </c>
    </row>
    <row r="32" spans="1:8" ht="34.200000000000003" customHeight="1" x14ac:dyDescent="0.35">
      <c r="A32" s="22" t="s">
        <v>133</v>
      </c>
      <c r="B32" s="22" t="s">
        <v>134</v>
      </c>
      <c r="C32" s="22" t="s">
        <v>59</v>
      </c>
      <c r="D32" s="48" t="s">
        <v>135</v>
      </c>
      <c r="E32" s="66"/>
      <c r="F32" s="108">
        <v>92600</v>
      </c>
      <c r="G32" s="70">
        <v>0</v>
      </c>
      <c r="H32" s="108">
        <f t="shared" si="0"/>
        <v>92600</v>
      </c>
    </row>
    <row r="33" spans="1:8" ht="64.8" customHeight="1" x14ac:dyDescent="0.35">
      <c r="A33" s="22" t="s">
        <v>113</v>
      </c>
      <c r="B33" s="22"/>
      <c r="C33" s="22"/>
      <c r="D33" s="26" t="s">
        <v>35</v>
      </c>
      <c r="E33" s="66" t="s">
        <v>181</v>
      </c>
      <c r="F33" s="108">
        <f>F34</f>
        <v>45600</v>
      </c>
      <c r="G33" s="70">
        <v>0</v>
      </c>
      <c r="H33" s="108">
        <f t="shared" si="0"/>
        <v>45600</v>
      </c>
    </row>
    <row r="34" spans="1:8" ht="34.200000000000003" customHeight="1" x14ac:dyDescent="0.35">
      <c r="A34" s="22" t="s">
        <v>114</v>
      </c>
      <c r="B34" s="86"/>
      <c r="C34" s="22"/>
      <c r="D34" s="26" t="s">
        <v>35</v>
      </c>
      <c r="E34" s="66"/>
      <c r="F34" s="108">
        <f>F35</f>
        <v>45600</v>
      </c>
      <c r="G34" s="70">
        <v>0</v>
      </c>
      <c r="H34" s="108">
        <f t="shared" si="0"/>
        <v>45600</v>
      </c>
    </row>
    <row r="35" spans="1:8" ht="34.200000000000003" customHeight="1" x14ac:dyDescent="0.35">
      <c r="A35" s="22" t="s">
        <v>136</v>
      </c>
      <c r="B35" s="22" t="s">
        <v>137</v>
      </c>
      <c r="C35" s="22"/>
      <c r="D35" s="92" t="s">
        <v>140</v>
      </c>
      <c r="E35" s="66"/>
      <c r="F35" s="108">
        <f>F36</f>
        <v>45600</v>
      </c>
      <c r="G35" s="70">
        <v>0</v>
      </c>
      <c r="H35" s="108">
        <f t="shared" si="0"/>
        <v>45600</v>
      </c>
    </row>
    <row r="36" spans="1:8" ht="64.8" customHeight="1" x14ac:dyDescent="0.35">
      <c r="A36" s="22" t="s">
        <v>138</v>
      </c>
      <c r="B36" s="86" t="s">
        <v>139</v>
      </c>
      <c r="C36" s="22" t="s">
        <v>44</v>
      </c>
      <c r="D36" s="92" t="s">
        <v>141</v>
      </c>
      <c r="E36" s="107"/>
      <c r="F36" s="108">
        <v>45600</v>
      </c>
      <c r="G36" s="70">
        <v>0</v>
      </c>
      <c r="H36" s="108">
        <f t="shared" si="0"/>
        <v>45600</v>
      </c>
    </row>
    <row r="37" spans="1:8" ht="85.8" customHeight="1" x14ac:dyDescent="0.35">
      <c r="A37" s="22" t="s">
        <v>113</v>
      </c>
      <c r="B37" s="22"/>
      <c r="C37" s="22"/>
      <c r="D37" s="26" t="s">
        <v>35</v>
      </c>
      <c r="E37" s="69" t="s">
        <v>182</v>
      </c>
      <c r="F37" s="108">
        <f>F38</f>
        <v>1871800</v>
      </c>
      <c r="G37" s="70">
        <f>G38</f>
        <v>0</v>
      </c>
      <c r="H37" s="108">
        <f t="shared" si="0"/>
        <v>1871800</v>
      </c>
    </row>
    <row r="38" spans="1:8" ht="34.200000000000003" customHeight="1" x14ac:dyDescent="0.35">
      <c r="A38" s="22" t="s">
        <v>114</v>
      </c>
      <c r="B38" s="86"/>
      <c r="C38" s="22"/>
      <c r="D38" s="26" t="s">
        <v>35</v>
      </c>
      <c r="E38" s="69"/>
      <c r="F38" s="108">
        <f>F39+F40</f>
        <v>1871800</v>
      </c>
      <c r="G38" s="70">
        <f>G39+G40</f>
        <v>0</v>
      </c>
      <c r="H38" s="108">
        <f t="shared" si="0"/>
        <v>1871800</v>
      </c>
    </row>
    <row r="39" spans="1:8" ht="34.200000000000003" customHeight="1" x14ac:dyDescent="0.35">
      <c r="A39" s="22" t="s">
        <v>142</v>
      </c>
      <c r="B39" s="86" t="s">
        <v>143</v>
      </c>
      <c r="C39" s="22" t="s">
        <v>74</v>
      </c>
      <c r="D39" s="47" t="s">
        <v>144</v>
      </c>
      <c r="E39" s="69"/>
      <c r="F39" s="108">
        <v>1868800</v>
      </c>
      <c r="G39" s="70">
        <v>0</v>
      </c>
      <c r="H39" s="108">
        <f t="shared" si="0"/>
        <v>1868800</v>
      </c>
    </row>
    <row r="40" spans="1:8" ht="34.200000000000003" customHeight="1" x14ac:dyDescent="0.35">
      <c r="A40" s="22" t="s">
        <v>145</v>
      </c>
      <c r="B40" s="88" t="s">
        <v>146</v>
      </c>
      <c r="C40" s="22" t="s">
        <v>147</v>
      </c>
      <c r="D40" s="73" t="s">
        <v>148</v>
      </c>
      <c r="E40" s="45"/>
      <c r="F40" s="108">
        <v>3000</v>
      </c>
      <c r="G40" s="70">
        <v>0</v>
      </c>
      <c r="H40" s="108">
        <f t="shared" si="0"/>
        <v>3000</v>
      </c>
    </row>
    <row r="41" spans="1:8" ht="34.200000000000003" customHeight="1" x14ac:dyDescent="0.35">
      <c r="A41" s="45"/>
      <c r="B41" s="45"/>
      <c r="C41" s="45"/>
      <c r="D41" s="71" t="s">
        <v>50</v>
      </c>
      <c r="E41" s="45"/>
      <c r="F41" s="108">
        <f>F11+F19+F23+F30+F33+F37</f>
        <v>2929300</v>
      </c>
      <c r="G41" s="108">
        <f>G11+G19+G23+G30+G33+G37</f>
        <v>0</v>
      </c>
      <c r="H41" s="108">
        <f t="shared" si="0"/>
        <v>2929300</v>
      </c>
    </row>
    <row r="43" spans="1:8" s="33" customFormat="1" ht="22.2" x14ac:dyDescent="0.35">
      <c r="B43" s="33" t="s">
        <v>217</v>
      </c>
      <c r="G43" s="33" t="s">
        <v>218</v>
      </c>
    </row>
  </sheetData>
  <mergeCells count="3">
    <mergeCell ref="A7:H7"/>
    <mergeCell ref="A6:H6"/>
    <mergeCell ref="G2:I2"/>
  </mergeCells>
  <phoneticPr fontId="2" type="noConversion"/>
  <pageMargins left="0.82677165354330717" right="0.78740157480314965" top="1.1811023622047245" bottom="0.39370078740157483" header="0.51181102362204722" footer="0.51181102362204722"/>
  <pageSetup paperSize="9" scale="47" orientation="landscape" verticalDpi="0" r:id="rId1"/>
  <headerFooter differentFirst="1" alignWithMargins="0">
    <oddHeader>&amp;C&amp;"Times New Roman,обычный"&amp;14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Додаток 1</vt:lpstr>
      <vt:lpstr>Додаток 2</vt:lpstr>
      <vt:lpstr>Додаток 3</vt:lpstr>
      <vt:lpstr>'Додаток 2'!Заголовки_для_печати</vt:lpstr>
      <vt:lpstr>'Додаток 3'!Заголовки_для_печати</vt:lpstr>
      <vt:lpstr>'Додаток 1'!Область_печати</vt:lpstr>
      <vt:lpstr>'Додаток 2'!Область_печати</vt:lpstr>
      <vt:lpstr>'Додаток 3'!Область_печати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Admin</cp:lastModifiedBy>
  <cp:lastPrinted>2017-12-18T09:37:04Z</cp:lastPrinted>
  <dcterms:created xsi:type="dcterms:W3CDTF">2014-12-27T12:45:40Z</dcterms:created>
  <dcterms:modified xsi:type="dcterms:W3CDTF">2017-12-27T08:06:50Z</dcterms:modified>
</cp:coreProperties>
</file>