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 раб\Сесія,виконком, розпорядження голови\ДОДАТКИ 1-6 2017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3'!$A$1:$P$53</definedName>
    <definedName name="_xlnm.Print_Area" localSheetId="4">'Додаток 5'!$A$1:$H$40</definedName>
  </definedNames>
  <calcPr calcId="162913"/>
</workbook>
</file>

<file path=xl/calcChain.xml><?xml version="1.0" encoding="utf-8"?>
<calcChain xmlns="http://schemas.openxmlformats.org/spreadsheetml/2006/main">
  <c r="M32" i="4" l="1"/>
  <c r="D15" i="1" l="1"/>
  <c r="D14" i="1" s="1"/>
  <c r="D26" i="1"/>
  <c r="C27" i="1"/>
  <c r="D24" i="1"/>
  <c r="E13" i="1"/>
  <c r="F13" i="1"/>
  <c r="G40" i="5" l="1"/>
  <c r="H14" i="5"/>
  <c r="H15" i="5"/>
  <c r="H18" i="5"/>
  <c r="H22" i="5"/>
  <c r="H25" i="5"/>
  <c r="H27" i="5"/>
  <c r="H28" i="5"/>
  <c r="H30" i="5"/>
  <c r="H31" i="5"/>
  <c r="H35" i="5"/>
  <c r="H38" i="5"/>
  <c r="H39" i="5"/>
  <c r="F37" i="5"/>
  <c r="F36" i="5" s="1"/>
  <c r="F34" i="5"/>
  <c r="F33" i="5" s="1"/>
  <c r="F32" i="5" s="1"/>
  <c r="H32" i="5" s="1"/>
  <c r="F30" i="5"/>
  <c r="F29" i="5"/>
  <c r="H29" i="5" s="1"/>
  <c r="F26" i="5"/>
  <c r="H26" i="5" s="1"/>
  <c r="F24" i="5"/>
  <c r="F23" i="5" s="1"/>
  <c r="H23" i="5" s="1"/>
  <c r="H34" i="5" l="1"/>
  <c r="H24" i="5"/>
  <c r="H33" i="5"/>
  <c r="H36" i="5"/>
  <c r="H37" i="5"/>
  <c r="F21" i="5"/>
  <c r="H21" i="5" s="1"/>
  <c r="F20" i="5" l="1"/>
  <c r="F19" i="5" s="1"/>
  <c r="H19" i="5" s="1"/>
  <c r="H20" i="5"/>
  <c r="F17" i="5"/>
  <c r="H17" i="5" s="1"/>
  <c r="F13" i="5"/>
  <c r="E52" i="4"/>
  <c r="E51" i="4"/>
  <c r="E50" i="4" s="1"/>
  <c r="P50" i="4" s="1"/>
  <c r="N49" i="4"/>
  <c r="J49" i="4" s="1"/>
  <c r="J48" i="4"/>
  <c r="E49" i="4"/>
  <c r="E39" i="4"/>
  <c r="E40" i="4"/>
  <c r="E41" i="4"/>
  <c r="P41" i="4" s="1"/>
  <c r="E42" i="4"/>
  <c r="E43" i="4"/>
  <c r="P43" i="4" s="1"/>
  <c r="E44" i="4"/>
  <c r="E45" i="4"/>
  <c r="P45" i="4" s="1"/>
  <c r="E46" i="4"/>
  <c r="E47" i="4"/>
  <c r="P47" i="4" s="1"/>
  <c r="E38" i="4"/>
  <c r="P38" i="4" s="1"/>
  <c r="E36" i="4"/>
  <c r="P36" i="4" s="1"/>
  <c r="N33" i="4"/>
  <c r="J33" i="4"/>
  <c r="J32" i="4" s="1"/>
  <c r="J31" i="4" s="1"/>
  <c r="J30" i="4" s="1"/>
  <c r="E33" i="4"/>
  <c r="E32" i="4" s="1"/>
  <c r="P32" i="4" s="1"/>
  <c r="E28" i="4"/>
  <c r="E29" i="4"/>
  <c r="P29" i="4" s="1"/>
  <c r="E27" i="4"/>
  <c r="P27" i="4" s="1"/>
  <c r="E24" i="4"/>
  <c r="P24" i="4"/>
  <c r="E25" i="4"/>
  <c r="P25" i="4" s="1"/>
  <c r="E23" i="4"/>
  <c r="E22" i="4"/>
  <c r="P22" i="4" s="1"/>
  <c r="E21" i="4"/>
  <c r="P21" i="4" s="1"/>
  <c r="E19" i="4"/>
  <c r="E18" i="4"/>
  <c r="E17" i="4" s="1"/>
  <c r="N16" i="4"/>
  <c r="J16" i="4"/>
  <c r="J15" i="4" s="1"/>
  <c r="J14" i="4" s="1"/>
  <c r="E16" i="4"/>
  <c r="F32" i="4"/>
  <c r="G32" i="4"/>
  <c r="G31" i="4" s="1"/>
  <c r="G30" i="4"/>
  <c r="H32" i="4"/>
  <c r="I32" i="4"/>
  <c r="I31" i="4" s="1"/>
  <c r="I30" i="4" s="1"/>
  <c r="K32" i="4"/>
  <c r="K31" i="4"/>
  <c r="K30" i="4" s="1"/>
  <c r="L32" i="4"/>
  <c r="L31" i="4" s="1"/>
  <c r="L30" i="4" s="1"/>
  <c r="M31" i="4"/>
  <c r="M30" i="4" s="1"/>
  <c r="N32" i="4"/>
  <c r="N31" i="4"/>
  <c r="N30" i="4" s="1"/>
  <c r="O32" i="4"/>
  <c r="O31" i="4" s="1"/>
  <c r="O30" i="4" s="1"/>
  <c r="E31" i="4"/>
  <c r="F31" i="4"/>
  <c r="F30" i="4" s="1"/>
  <c r="H31" i="4"/>
  <c r="H30" i="4" s="1"/>
  <c r="F50" i="4"/>
  <c r="G50" i="4"/>
  <c r="H50" i="4"/>
  <c r="I50" i="4"/>
  <c r="I35" i="4" s="1"/>
  <c r="I34" i="4" s="1"/>
  <c r="J50" i="4"/>
  <c r="K50" i="4"/>
  <c r="K35" i="4" s="1"/>
  <c r="L50" i="4"/>
  <c r="M50" i="4"/>
  <c r="N50" i="4"/>
  <c r="O50" i="4"/>
  <c r="O35" i="4" s="1"/>
  <c r="O34" i="4" s="1"/>
  <c r="F48" i="4"/>
  <c r="G48" i="4"/>
  <c r="H48" i="4"/>
  <c r="I48" i="4"/>
  <c r="K48" i="4"/>
  <c r="L48" i="4"/>
  <c r="M48" i="4"/>
  <c r="N48" i="4"/>
  <c r="O48" i="4"/>
  <c r="F37" i="4"/>
  <c r="G37" i="4"/>
  <c r="H37" i="4"/>
  <c r="I37" i="4"/>
  <c r="J37" i="4"/>
  <c r="K37" i="4"/>
  <c r="L37" i="4"/>
  <c r="L35" i="4" s="1"/>
  <c r="L34" i="4"/>
  <c r="M37" i="4"/>
  <c r="N37" i="4"/>
  <c r="N35" i="4" s="1"/>
  <c r="N34" i="4" s="1"/>
  <c r="O37" i="4"/>
  <c r="E48" i="4"/>
  <c r="P18" i="4"/>
  <c r="P19" i="4"/>
  <c r="P23" i="4"/>
  <c r="P28" i="4"/>
  <c r="P40" i="4"/>
  <c r="P42" i="4"/>
  <c r="P44" i="4"/>
  <c r="P46" i="4"/>
  <c r="P51" i="4"/>
  <c r="P52" i="4"/>
  <c r="F26" i="4"/>
  <c r="G26" i="4"/>
  <c r="H26" i="4"/>
  <c r="H15" i="4" s="1"/>
  <c r="H14" i="4" s="1"/>
  <c r="I26" i="4"/>
  <c r="J26" i="4"/>
  <c r="K26" i="4"/>
  <c r="L26" i="4"/>
  <c r="M26" i="4"/>
  <c r="N26" i="4"/>
  <c r="O26" i="4"/>
  <c r="F20" i="4"/>
  <c r="G20" i="4"/>
  <c r="H20" i="4"/>
  <c r="I20" i="4"/>
  <c r="J20" i="4"/>
  <c r="K20" i="4"/>
  <c r="K15" i="4"/>
  <c r="K14" i="4" s="1"/>
  <c r="L20" i="4"/>
  <c r="L15" i="4" s="1"/>
  <c r="L14" i="4" s="1"/>
  <c r="L53" i="4" s="1"/>
  <c r="M20" i="4"/>
  <c r="N20" i="4"/>
  <c r="O20" i="4"/>
  <c r="E20" i="4"/>
  <c r="P20" i="4" s="1"/>
  <c r="F17" i="4"/>
  <c r="G17" i="4"/>
  <c r="H17" i="4"/>
  <c r="I17" i="4"/>
  <c r="J17" i="4"/>
  <c r="K17" i="4"/>
  <c r="L17" i="4"/>
  <c r="M17" i="4"/>
  <c r="M15" i="4"/>
  <c r="M14" i="4" s="1"/>
  <c r="N17" i="4"/>
  <c r="O17" i="4"/>
  <c r="O15" i="4"/>
  <c r="O14" i="4" s="1"/>
  <c r="I19" i="3"/>
  <c r="I17" i="3"/>
  <c r="I18" i="3"/>
  <c r="I15" i="3"/>
  <c r="I14" i="3" s="1"/>
  <c r="I13" i="3"/>
  <c r="I11" i="3"/>
  <c r="I10" i="3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/>
  <c r="D16" i="2" s="1"/>
  <c r="D21" i="2" s="1"/>
  <c r="C21" i="2" s="1"/>
  <c r="D43" i="1"/>
  <c r="J27" i="6"/>
  <c r="J28" i="6" s="1"/>
  <c r="J21" i="6"/>
  <c r="J22" i="6" s="1"/>
  <c r="D20" i="6"/>
  <c r="G20" i="6"/>
  <c r="I27" i="6"/>
  <c r="I28" i="6" s="1"/>
  <c r="I21" i="6"/>
  <c r="I22" i="6" s="1"/>
  <c r="C20" i="6"/>
  <c r="F20" i="6"/>
  <c r="I20" i="6"/>
  <c r="H27" i="6"/>
  <c r="H28" i="6" s="1"/>
  <c r="H21" i="6"/>
  <c r="H22" i="6" s="1"/>
  <c r="B20" i="6"/>
  <c r="E20" i="6"/>
  <c r="H20" i="6" s="1"/>
  <c r="G28" i="6"/>
  <c r="G29" i="6" s="1"/>
  <c r="G22" i="6"/>
  <c r="F28" i="6"/>
  <c r="F22" i="6"/>
  <c r="E28" i="6"/>
  <c r="E22" i="6"/>
  <c r="D28" i="6"/>
  <c r="D22" i="6"/>
  <c r="D29" i="6" s="1"/>
  <c r="C28" i="6"/>
  <c r="C22" i="6"/>
  <c r="C29" i="6" s="1"/>
  <c r="B28" i="6"/>
  <c r="B22" i="6"/>
  <c r="J19" i="6"/>
  <c r="I19" i="6"/>
  <c r="H19" i="6"/>
  <c r="J18" i="6"/>
  <c r="I18" i="6"/>
  <c r="H18" i="6"/>
  <c r="J17" i="6"/>
  <c r="I17" i="6"/>
  <c r="H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/>
  <c r="E16" i="2" s="1"/>
  <c r="E21" i="2"/>
  <c r="F20" i="2"/>
  <c r="F17" i="2"/>
  <c r="F16" i="2" s="1"/>
  <c r="F21" i="2" s="1"/>
  <c r="F11" i="2"/>
  <c r="F10" i="2"/>
  <c r="F15" i="2" s="1"/>
  <c r="C14" i="2"/>
  <c r="C20" i="2"/>
  <c r="E42" i="1"/>
  <c r="E41" i="1" s="1"/>
  <c r="C37" i="1"/>
  <c r="I21" i="3"/>
  <c r="M35" i="4"/>
  <c r="M34" i="4" s="1"/>
  <c r="K34" i="4"/>
  <c r="K53" i="4" s="1"/>
  <c r="G35" i="4"/>
  <c r="G34" i="4" s="1"/>
  <c r="H35" i="4"/>
  <c r="H34" i="4" s="1"/>
  <c r="J35" i="4"/>
  <c r="J34" i="4" s="1"/>
  <c r="P33" i="4"/>
  <c r="N15" i="4"/>
  <c r="N14" i="4" s="1"/>
  <c r="N53" i="4" s="1"/>
  <c r="I15" i="4"/>
  <c r="I14" i="4" s="1"/>
  <c r="G15" i="4"/>
  <c r="G14" i="4" s="1"/>
  <c r="G53" i="4" s="1"/>
  <c r="C17" i="2"/>
  <c r="M53" i="4" l="1"/>
  <c r="F35" i="4"/>
  <c r="F34" i="4" s="1"/>
  <c r="P49" i="4"/>
  <c r="H53" i="4"/>
  <c r="F16" i="5"/>
  <c r="H16" i="5" s="1"/>
  <c r="E26" i="4"/>
  <c r="P26" i="4" s="1"/>
  <c r="C14" i="1"/>
  <c r="D13" i="1"/>
  <c r="C36" i="1"/>
  <c r="F29" i="1"/>
  <c r="F29" i="6"/>
  <c r="B29" i="6"/>
  <c r="J20" i="6"/>
  <c r="I29" i="6"/>
  <c r="J29" i="6"/>
  <c r="F12" i="5"/>
  <c r="H13" i="5"/>
  <c r="I53" i="4"/>
  <c r="J53" i="4"/>
  <c r="E15" i="4"/>
  <c r="P17" i="4"/>
  <c r="H29" i="6"/>
  <c r="C49" i="1"/>
  <c r="D45" i="1"/>
  <c r="C45" i="1" s="1"/>
  <c r="O53" i="4"/>
  <c r="P31" i="4"/>
  <c r="E37" i="4"/>
  <c r="P37" i="4" s="1"/>
  <c r="C10" i="2"/>
  <c r="C16" i="2"/>
  <c r="E30" i="4"/>
  <c r="P30" i="4" s="1"/>
  <c r="E35" i="4"/>
  <c r="F40" i="1"/>
  <c r="F53" i="1" s="1"/>
  <c r="E30" i="1"/>
  <c r="C31" i="1"/>
  <c r="C11" i="2"/>
  <c r="E29" i="6"/>
  <c r="F15" i="4"/>
  <c r="F14" i="4" s="1"/>
  <c r="F53" i="4" s="1"/>
  <c r="P39" i="4"/>
  <c r="P48" i="4"/>
  <c r="P16" i="4"/>
  <c r="H12" i="5" l="1"/>
  <c r="F11" i="5"/>
  <c r="D40" i="1"/>
  <c r="C13" i="1"/>
  <c r="D42" i="1"/>
  <c r="C30" i="1"/>
  <c r="E29" i="1"/>
  <c r="E34" i="4"/>
  <c r="P34" i="4" s="1"/>
  <c r="P35" i="4"/>
  <c r="P15" i="4"/>
  <c r="E14" i="4"/>
  <c r="H11" i="5" l="1"/>
  <c r="F40" i="5"/>
  <c r="H40" i="5" s="1"/>
  <c r="E53" i="4"/>
  <c r="P53" i="4" s="1"/>
  <c r="P14" i="4"/>
  <c r="E40" i="1"/>
  <c r="E53" i="1" s="1"/>
  <c r="C29" i="1"/>
  <c r="D41" i="1"/>
  <c r="C41" i="1" s="1"/>
  <c r="C42" i="1"/>
  <c r="C40" i="1"/>
  <c r="D53" i="1"/>
  <c r="C53" i="1" s="1"/>
</calcChain>
</file>

<file path=xl/sharedStrings.xml><?xml version="1.0" encoding="utf-8"?>
<sst xmlns="http://schemas.openxmlformats.org/spreadsheetml/2006/main" count="452" uniqueCount="264">
  <si>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</si>
  <si>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</si>
  <si>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</si>
  <si>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</si>
  <si>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</si>
  <si>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</si>
  <si>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</si>
  <si>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</si>
  <si>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</si>
  <si>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</si>
  <si>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</si>
  <si>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</si>
  <si>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</si>
  <si>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</si>
  <si>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</si>
  <si>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</si>
  <si>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</si>
  <si>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</si>
  <si>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</si>
  <si>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</si>
  <si>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</si>
  <si>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</si>
  <si>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</si>
  <si>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</si>
  <si>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 xml:space="preserve">Субвенцiя з державного бюджету мiсцевим бюджетам на виплату державної соцiальної допомоги на дiтей-сирiт та дiтей, позбавлених батькiвського пiклування, грошового забезпечення батькам-вихователям i прийомним батькам за надання соцiальних послуг у дитячих будинках сiмейного типу та прийомних сiм'ях за принципом "грошi ходять за дитиною"  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</si>
  <si>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</si>
  <si>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</si>
  <si>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</si>
  <si>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</si>
  <si>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</si>
  <si>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</si>
  <si>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</si>
  <si>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</si>
  <si>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</si>
  <si>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</si>
  <si>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</si>
  <si>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</si>
  <si>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</si>
  <si>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</si>
  <si>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</si>
  <si>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</si>
  <si>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</si>
  <si>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</si>
  <si>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</si>
  <si>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</si>
  <si>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</si>
  <si>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</si>
  <si>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</si>
  <si>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</si>
  <si>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</si>
  <si>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</si>
  <si>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</si>
  <si>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</si>
  <si>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</si>
  <si>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</si>
  <si>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</si>
  <si>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</si>
  <si>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</si>
  <si>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</si>
  <si>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</si>
  <si>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</si>
  <si>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</si>
  <si>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</si>
  <si>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</si>
  <si>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</si>
  <si>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</si>
  <si>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</si>
  <si>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</si>
  <si>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</si>
  <si>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</si>
  <si>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</si>
  <si>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</si>
  <si>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</si>
  <si>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</si>
  <si>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</si>
  <si>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</si>
  <si>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</si>
  <si>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</si>
  <si>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</si>
  <si>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</si>
  <si>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</si>
  <si>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</si>
  <si>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</si>
  <si>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</si>
  <si>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</si>
  <si>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</si>
  <si>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</si>
  <si>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</si>
  <si>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</si>
  <si>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</si>
  <si>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</si>
  <si>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</si>
  <si>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</si>
  <si>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</si>
  <si>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</si>
  <si>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</si>
  <si>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установи / КТКВ</t>
  </si>
  <si>
    <t>енергія</t>
  </si>
  <si>
    <t>Гкал</t>
  </si>
  <si>
    <t>м3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</si>
  <si>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</si>
  <si>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</si>
  <si>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</si>
  <si>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</si>
  <si>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</si>
  <si>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</si>
  <si>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</si>
  <si>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</si>
  <si>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</si>
  <si>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</si>
  <si>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</si>
  <si>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</si>
  <si>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</si>
  <si>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</si>
  <si>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</si>
  <si>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</si>
  <si>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</si>
  <si>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</si>
  <si>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</si>
  <si>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</si>
  <si>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Додаток 6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</si>
  <si>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</si>
  <si>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</si>
  <si>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</si>
  <si>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</si>
  <si>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</si>
  <si>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</si>
  <si>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</si>
  <si>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</si>
  <si>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</si>
  <si>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</si>
  <si>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</si>
  <si>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</si>
  <si>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</si>
  <si>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</si>
  <si>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</si>
  <si>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</si>
  <si>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</si>
  <si>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</si>
  <si>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</si>
  <si>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2016 році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</si>
  <si>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</si>
  <si>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</si>
  <si>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</si>
  <si>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</si>
  <si>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</si>
  <si>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</si>
  <si>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</si>
  <si>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</si>
  <si>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</si>
  <si>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</si>
  <si>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</si>
  <si>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Організаційне, інформаційно - аналітичне та матеріально - технічне забезпечення діяльності виконавчого комітету Довгинцівської районної в місті ради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</si>
  <si>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</si>
  <si>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</si>
  <si>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</si>
  <si>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</si>
  <si>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</si>
  <si>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</si>
  <si>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</si>
  <si>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</si>
  <si>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</si>
  <si>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Заходи державної політики з питань молоді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</si>
  <si>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</si>
  <si>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</si>
  <si>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</si>
  <si>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</si>
  <si>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</si>
  <si>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</si>
  <si>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</si>
  <si>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</si>
  <si>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</si>
  <si>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</si>
  <si>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</si>
  <si>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</si>
  <si>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</si>
  <si>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</si>
  <si>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</si>
  <si>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</si>
  <si>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</si>
  <si>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</si>
  <si>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</si>
  <si>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</si>
  <si>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</si>
  <si>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</si>
  <si>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</si>
  <si>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</si>
  <si>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</si>
  <si>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</si>
  <si>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</si>
  <si>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</si>
  <si>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Забезпечення належних умов для виховання та розвитку дітей - сиріт і дітей, позбавлених батьківського піклування, в дитячих будинках (у т.ч. сімейного типу, прийомних сім’ях)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</si>
  <si>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</si>
  <si>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</si>
  <si>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</si>
  <si>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</si>
  <si>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</si>
  <si>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</si>
  <si>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</si>
  <si>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</si>
  <si>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</si>
  <si>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</si>
  <si>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</si>
  <si>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</si>
  <si>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</si>
  <si>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</si>
  <si>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</si>
  <si>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</si>
  <si>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</si>
  <si>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</si>
  <si>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</si>
  <si>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</si>
  <si>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</si>
  <si>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на догляд за дитиною віком до трьох років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</si>
  <si>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</si>
  <si>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</si>
  <si>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</si>
  <si>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</si>
  <si>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</si>
  <si>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</si>
  <si>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</si>
  <si>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</si>
  <si>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</si>
  <si>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</si>
  <si>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</si>
  <si>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</si>
  <si>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</si>
  <si>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</si>
  <si>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</si>
  <si>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</si>
  <si>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Надання допомоги на догляд за інвалідом I чи II групи внаслідок психічного розладу 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</si>
  <si>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</si>
  <si>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</si>
  <si>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</si>
  <si>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</si>
  <si>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</si>
  <si>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</si>
  <si>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</si>
  <si>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</si>
  <si>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</si>
  <si>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</si>
  <si>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</si>
  <si>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</si>
  <si>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</si>
  <si>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</si>
  <si>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</si>
  <si>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</t>
  </si>
  <si>
    <t xml:space="preserve"> енергоносіїв у фізичних обсягах за кожною бюджетною установою, закладом на 2017 рік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</si>
  <si>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</si>
  <si>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</si>
  <si>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</si>
  <si>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</si>
  <si>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</si>
  <si>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</si>
  <si>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</si>
  <si>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</si>
  <si>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</si>
  <si>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</si>
  <si>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</si>
  <si>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</si>
  <si>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</si>
  <si>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від  23.12.2016  № 83</t>
  </si>
  <si>
    <t>від 23.12.2016  № 83</t>
  </si>
  <si>
    <t>від  23.12.2016   №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</si>
</sst>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8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/>
    </xf>
    <xf numFmtId="49" fontId="3" fillId="0" borderId="8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/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64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50" zoomScaleNormal="100" zoomScaleSheetLayoutView="50" workbookViewId="0">
      <selection activeCell="B51" sqref="B51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4" t="s">
        <v>114</v>
      </c>
      <c r="E1" s="94"/>
      <c r="F1" s="94"/>
    </row>
    <row r="2" spans="1:9" s="35" customFormat="1" ht="22.8" x14ac:dyDescent="0.4">
      <c r="A2" s="33"/>
      <c r="B2" s="36"/>
      <c r="D2" s="95" t="s">
        <v>33</v>
      </c>
      <c r="E2" s="94"/>
      <c r="F2" s="94"/>
    </row>
    <row r="3" spans="1:9" s="35" customFormat="1" ht="22.8" x14ac:dyDescent="0.4">
      <c r="A3" s="33"/>
      <c r="B3" s="36"/>
      <c r="D3" s="96" t="s">
        <v>135</v>
      </c>
      <c r="E3" s="96"/>
      <c r="F3" s="96"/>
    </row>
    <row r="4" spans="1:9" s="35" customFormat="1" ht="22.8" hidden="1" x14ac:dyDescent="0.4">
      <c r="A4" s="33"/>
      <c r="B4" s="36"/>
      <c r="D4" s="94" t="s">
        <v>34</v>
      </c>
      <c r="E4" s="94"/>
      <c r="F4" s="94"/>
    </row>
    <row r="5" spans="1:9" s="35" customFormat="1" ht="22.8" hidden="1" x14ac:dyDescent="0.4">
      <c r="A5" s="33"/>
      <c r="B5" s="36"/>
      <c r="D5" s="94" t="s">
        <v>35</v>
      </c>
      <c r="E5" s="94"/>
      <c r="F5" s="94"/>
    </row>
    <row r="6" spans="1:9" s="35" customFormat="1" ht="22.8" x14ac:dyDescent="0.4">
      <c r="A6" s="33"/>
      <c r="B6" s="33"/>
      <c r="D6" s="94" t="s">
        <v>261</v>
      </c>
      <c r="E6" s="94"/>
      <c r="F6" s="94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61" t="s">
        <v>0</v>
      </c>
      <c r="B8" s="161"/>
      <c r="C8" s="161"/>
      <c r="D8" s="161"/>
      <c r="E8" s="161"/>
      <c r="F8" s="161"/>
    </row>
    <row r="9" spans="1:9" s="35" customFormat="1" ht="27.6" customHeight="1" x14ac:dyDescent="0.35">
      <c r="A9" s="162" t="s">
        <v>244</v>
      </c>
      <c r="B9" s="162"/>
      <c r="C9" s="162"/>
      <c r="D9" s="162"/>
      <c r="E9" s="162"/>
      <c r="F9" s="162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60" t="s">
        <v>29</v>
      </c>
      <c r="B11" s="160" t="s">
        <v>30</v>
      </c>
      <c r="C11" s="160" t="s">
        <v>31</v>
      </c>
      <c r="D11" s="160" t="s">
        <v>2</v>
      </c>
      <c r="E11" s="160" t="s">
        <v>3</v>
      </c>
      <c r="F11" s="160"/>
    </row>
    <row r="12" spans="1:9" ht="45" customHeight="1" x14ac:dyDescent="0.35">
      <c r="A12" s="160"/>
      <c r="B12" s="160"/>
      <c r="C12" s="160"/>
      <c r="D12" s="160"/>
      <c r="E12" s="9" t="s">
        <v>31</v>
      </c>
      <c r="F12" s="9" t="s">
        <v>32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22432600</v>
      </c>
      <c r="D13" s="11">
        <f>D14</f>
        <v>22432600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115</v>
      </c>
      <c r="C14" s="11">
        <f t="shared" ref="C14:C28" si="1">D14+E14</f>
        <v>22432600</v>
      </c>
      <c r="D14" s="11">
        <f>D15+D24+D26</f>
        <v>22432600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116</v>
      </c>
      <c r="C15" s="11">
        <f t="shared" si="1"/>
        <v>2446200</v>
      </c>
      <c r="D15" s="11">
        <f>D16+D17+D18+D19+D20+D21+D22+D23</f>
        <v>2446200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121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122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123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124</v>
      </c>
      <c r="C19" s="11">
        <f t="shared" si="1"/>
        <v>1940700</v>
      </c>
      <c r="D19" s="11">
        <v>1940700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254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255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256</v>
      </c>
      <c r="C26" s="11">
        <f t="shared" si="1"/>
        <v>19954000</v>
      </c>
      <c r="D26" s="11">
        <f>D27+D28</f>
        <v>19954000</v>
      </c>
      <c r="E26" s="11">
        <v>0</v>
      </c>
      <c r="F26" s="11">
        <v>0</v>
      </c>
    </row>
    <row r="27" spans="1:6" ht="27" customHeight="1" x14ac:dyDescent="0.35">
      <c r="A27" s="158">
        <v>18050300</v>
      </c>
      <c r="B27" s="12" t="s">
        <v>257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258</v>
      </c>
      <c r="C28" s="11">
        <f t="shared" si="1"/>
        <v>15349100</v>
      </c>
      <c r="D28" s="11">
        <v>15349100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278300</v>
      </c>
      <c r="D29" s="17">
        <f>D30+D33+D36</f>
        <v>128000</v>
      </c>
      <c r="E29" s="17">
        <f>E30+E36</f>
        <v>150300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141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142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143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150300</v>
      </c>
      <c r="D36" s="17">
        <f>D37</f>
        <v>0</v>
      </c>
      <c r="E36" s="17">
        <f>E37</f>
        <v>150300</v>
      </c>
      <c r="F36" s="17">
        <f>F37</f>
        <v>0</v>
      </c>
    </row>
    <row r="37" spans="1:9" ht="36" customHeight="1" x14ac:dyDescent="0.35">
      <c r="A37" s="16">
        <v>25010000</v>
      </c>
      <c r="B37" s="22" t="s">
        <v>125</v>
      </c>
      <c r="C37" s="11">
        <f t="shared" si="2"/>
        <v>150300</v>
      </c>
      <c r="D37" s="17">
        <f>D38+D39</f>
        <v>0</v>
      </c>
      <c r="E37" s="17">
        <f>E38+E39</f>
        <v>150300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145850</v>
      </c>
      <c r="D38" s="17">
        <v>0</v>
      </c>
      <c r="E38" s="17">
        <v>145850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22710900</v>
      </c>
      <c r="D40" s="17">
        <f>D13+D29</f>
        <v>22560600</v>
      </c>
      <c r="E40" s="17">
        <f>E13+E29</f>
        <v>150300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140260878</v>
      </c>
      <c r="D41" s="17">
        <f>D42</f>
        <v>140260878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140260878</v>
      </c>
      <c r="D42" s="17">
        <f>D43+D45</f>
        <v>140260878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12277820</v>
      </c>
      <c r="D43" s="17">
        <f>D44</f>
        <v>12277820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117</v>
      </c>
      <c r="B44" s="24" t="s">
        <v>118</v>
      </c>
      <c r="C44" s="11">
        <f t="shared" si="2"/>
        <v>12277820</v>
      </c>
      <c r="D44" s="17">
        <v>12277820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127983058</v>
      </c>
      <c r="D45" s="17">
        <f>D46+D47+D49+D51+D52</f>
        <v>127983058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137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hidden="1" customHeight="1" x14ac:dyDescent="0.35">
      <c r="A49" s="16">
        <v>41035000</v>
      </c>
      <c r="B49" s="27" t="s">
        <v>139</v>
      </c>
      <c r="C49" s="11">
        <f t="shared" si="2"/>
        <v>0</v>
      </c>
      <c r="D49" s="17">
        <f>D50</f>
        <v>0</v>
      </c>
      <c r="E49" s="17">
        <f>E50</f>
        <v>0</v>
      </c>
      <c r="F49" s="17">
        <f>F50</f>
        <v>0</v>
      </c>
    </row>
    <row r="50" spans="1:6" ht="64.2" hidden="1" customHeight="1" x14ac:dyDescent="0.35">
      <c r="A50" s="16"/>
      <c r="B50" s="27" t="s">
        <v>140</v>
      </c>
      <c r="C50" s="11">
        <f t="shared" si="2"/>
        <v>0</v>
      </c>
      <c r="D50" s="17"/>
      <c r="E50" s="17">
        <v>0</v>
      </c>
      <c r="F50" s="17">
        <v>0</v>
      </c>
    </row>
    <row r="51" spans="1:6" ht="91.8" customHeight="1" x14ac:dyDescent="0.35">
      <c r="A51" s="10">
        <v>41035800</v>
      </c>
      <c r="B51" s="26" t="s">
        <v>24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48" hidden="1" customHeight="1" x14ac:dyDescent="0.35">
      <c r="A52" s="16">
        <v>41037000</v>
      </c>
      <c r="B52" s="26" t="s">
        <v>119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25</v>
      </c>
      <c r="C53" s="11">
        <f t="shared" si="2"/>
        <v>162971778</v>
      </c>
      <c r="D53" s="17">
        <f>D40+D41</f>
        <v>162821478</v>
      </c>
      <c r="E53" s="17">
        <f>E40+E41</f>
        <v>150300</v>
      </c>
      <c r="F53" s="17">
        <f>F40+F41</f>
        <v>0</v>
      </c>
    </row>
    <row r="54" spans="1:6" ht="43.5" hidden="1" customHeight="1" x14ac:dyDescent="0.35">
      <c r="A54" s="159" t="s">
        <v>26</v>
      </c>
      <c r="B54" s="159"/>
      <c r="C54" s="159"/>
      <c r="D54" s="159"/>
      <c r="E54" s="159"/>
      <c r="F54" s="159"/>
    </row>
    <row r="57" spans="1:6" x14ac:dyDescent="0.35">
      <c r="C57" s="30"/>
      <c r="D57" s="30"/>
      <c r="E57" s="31"/>
    </row>
    <row r="58" spans="1:6" hidden="1" x14ac:dyDescent="0.35">
      <c r="B58" s="3" t="s">
        <v>27</v>
      </c>
      <c r="C58" s="30"/>
      <c r="D58" s="30"/>
      <c r="E58" s="31" t="s">
        <v>28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63" t="s">
        <v>126</v>
      </c>
      <c r="F1" s="163"/>
      <c r="G1" s="45"/>
      <c r="H1" s="46"/>
      <c r="I1" s="46"/>
      <c r="J1" s="46"/>
    </row>
    <row r="2" spans="1:10" s="32" customFormat="1" ht="19.5" customHeight="1" x14ac:dyDescent="0.4">
      <c r="E2" s="167" t="s">
        <v>33</v>
      </c>
      <c r="F2" s="167"/>
      <c r="H2" s="47"/>
      <c r="I2" s="47"/>
      <c r="J2" s="47"/>
    </row>
    <row r="3" spans="1:10" s="32" customFormat="1" ht="20.100000000000001" customHeight="1" x14ac:dyDescent="0.4">
      <c r="E3" s="97" t="s">
        <v>135</v>
      </c>
      <c r="F3" s="97"/>
      <c r="H3" s="46"/>
      <c r="I3" s="46"/>
      <c r="J3" s="46"/>
    </row>
    <row r="4" spans="1:10" s="32" customFormat="1" ht="20.100000000000001" customHeight="1" x14ac:dyDescent="0.4">
      <c r="E4" s="97" t="s">
        <v>261</v>
      </c>
      <c r="F4" s="97"/>
      <c r="G4" s="46"/>
      <c r="H4" s="46"/>
      <c r="I4" s="46"/>
    </row>
    <row r="5" spans="1:10" s="32" customFormat="1" ht="43.5" customHeight="1" x14ac:dyDescent="0.35">
      <c r="A5" s="165" t="s">
        <v>46</v>
      </c>
      <c r="B5" s="165"/>
      <c r="C5" s="165"/>
      <c r="D5" s="165"/>
      <c r="E5" s="165"/>
      <c r="F5" s="165"/>
      <c r="G5" s="46"/>
      <c r="H5" s="46"/>
      <c r="I5" s="46"/>
    </row>
    <row r="6" spans="1:10" s="32" customFormat="1" ht="25.5" customHeight="1" x14ac:dyDescent="0.35">
      <c r="A6" s="166" t="s">
        <v>244</v>
      </c>
      <c r="B6" s="166"/>
      <c r="C6" s="166"/>
      <c r="D6" s="166"/>
      <c r="E6" s="166"/>
      <c r="F6" s="166"/>
      <c r="G6" s="48"/>
    </row>
    <row r="7" spans="1:10" x14ac:dyDescent="0.3">
      <c r="F7" s="37" t="s">
        <v>36</v>
      </c>
    </row>
    <row r="8" spans="1:10" ht="16.5" customHeight="1" x14ac:dyDescent="0.3">
      <c r="A8" s="160" t="s">
        <v>29</v>
      </c>
      <c r="B8" s="160" t="s">
        <v>47</v>
      </c>
      <c r="C8" s="160" t="s">
        <v>31</v>
      </c>
      <c r="D8" s="160" t="s">
        <v>2</v>
      </c>
      <c r="E8" s="160" t="s">
        <v>3</v>
      </c>
      <c r="F8" s="160"/>
    </row>
    <row r="9" spans="1:10" ht="36" x14ac:dyDescent="0.3">
      <c r="A9" s="160"/>
      <c r="B9" s="160"/>
      <c r="C9" s="160"/>
      <c r="D9" s="160"/>
      <c r="E9" s="9" t="s">
        <v>31</v>
      </c>
      <c r="F9" s="9" t="s">
        <v>32</v>
      </c>
    </row>
    <row r="10" spans="1:10" ht="30" customHeight="1" x14ac:dyDescent="0.3">
      <c r="A10" s="83">
        <v>200000</v>
      </c>
      <c r="B10" s="49" t="s">
        <v>37</v>
      </c>
      <c r="C10" s="117">
        <f>D10+E10</f>
        <v>0</v>
      </c>
      <c r="D10" s="117">
        <f>D11</f>
        <v>-4439700</v>
      </c>
      <c r="E10" s="117">
        <f>E11</f>
        <v>4439700</v>
      </c>
      <c r="F10" s="117">
        <f>F11</f>
        <v>4439700</v>
      </c>
    </row>
    <row r="11" spans="1:10" ht="38.25" customHeight="1" x14ac:dyDescent="0.3">
      <c r="A11" s="83">
        <v>208000</v>
      </c>
      <c r="B11" s="49" t="s">
        <v>38</v>
      </c>
      <c r="C11" s="117">
        <f>C12-C13+C14</f>
        <v>0</v>
      </c>
      <c r="D11" s="117">
        <f>D12-D13+D14</f>
        <v>-4439700</v>
      </c>
      <c r="E11" s="117">
        <f>E12-E13+E14</f>
        <v>4439700</v>
      </c>
      <c r="F11" s="117">
        <f>F12-F13+F14</f>
        <v>4439700</v>
      </c>
    </row>
    <row r="12" spans="1:10" ht="20.100000000000001" hidden="1" customHeight="1" x14ac:dyDescent="0.3">
      <c r="A12" s="83">
        <v>208100</v>
      </c>
      <c r="B12" s="49" t="s">
        <v>39</v>
      </c>
      <c r="C12" s="117">
        <f>D12+E12</f>
        <v>0</v>
      </c>
      <c r="D12" s="117"/>
      <c r="E12" s="117">
        <v>0</v>
      </c>
      <c r="F12" s="117">
        <v>0</v>
      </c>
    </row>
    <row r="13" spans="1:10" ht="20.100000000000001" hidden="1" customHeight="1" x14ac:dyDescent="0.3">
      <c r="A13" s="83">
        <v>208200</v>
      </c>
      <c r="B13" s="49" t="s">
        <v>40</v>
      </c>
      <c r="C13" s="117">
        <f>D13+E13</f>
        <v>0</v>
      </c>
      <c r="D13" s="117"/>
      <c r="E13" s="117">
        <v>0</v>
      </c>
      <c r="F13" s="117">
        <v>0</v>
      </c>
    </row>
    <row r="14" spans="1:10" ht="51" customHeight="1" x14ac:dyDescent="0.3">
      <c r="A14" s="83">
        <v>208400</v>
      </c>
      <c r="B14" s="49" t="s">
        <v>41</v>
      </c>
      <c r="C14" s="117">
        <f>D14+E14</f>
        <v>0</v>
      </c>
      <c r="D14" s="117">
        <v>-4439700</v>
      </c>
      <c r="E14" s="117">
        <v>4439700</v>
      </c>
      <c r="F14" s="117">
        <v>4439700</v>
      </c>
    </row>
    <row r="15" spans="1:10" ht="27.75" customHeight="1" x14ac:dyDescent="0.35">
      <c r="A15" s="168" t="s">
        <v>42</v>
      </c>
      <c r="B15" s="169"/>
      <c r="C15" s="117">
        <f>D15+E15</f>
        <v>0</v>
      </c>
      <c r="D15" s="117">
        <f>D10</f>
        <v>-4439700</v>
      </c>
      <c r="E15" s="117">
        <f>E10</f>
        <v>4439700</v>
      </c>
      <c r="F15" s="117">
        <f>F10</f>
        <v>4439700</v>
      </c>
    </row>
    <row r="16" spans="1:10" ht="21" customHeight="1" x14ac:dyDescent="0.3">
      <c r="A16" s="83">
        <v>600000</v>
      </c>
      <c r="B16" s="49" t="s">
        <v>43</v>
      </c>
      <c r="C16" s="117">
        <f>D16+E16</f>
        <v>0</v>
      </c>
      <c r="D16" s="117">
        <f>D17</f>
        <v>-4439700</v>
      </c>
      <c r="E16" s="117">
        <f>E17</f>
        <v>4439700</v>
      </c>
      <c r="F16" s="117">
        <f>F17</f>
        <v>4439700</v>
      </c>
    </row>
    <row r="17" spans="1:8" ht="20.100000000000001" customHeight="1" x14ac:dyDescent="0.3">
      <c r="A17" s="83">
        <v>602000</v>
      </c>
      <c r="B17" s="49" t="s">
        <v>44</v>
      </c>
      <c r="C17" s="117">
        <f>C18-C19+C20</f>
        <v>0</v>
      </c>
      <c r="D17" s="117">
        <f>D18-D19+D20</f>
        <v>-4439700</v>
      </c>
      <c r="E17" s="117">
        <f>E18-E19+E20</f>
        <v>4439700</v>
      </c>
      <c r="F17" s="117">
        <f>F18-F19+F20</f>
        <v>4439700</v>
      </c>
    </row>
    <row r="18" spans="1:8" ht="19.5" hidden="1" customHeight="1" x14ac:dyDescent="0.3">
      <c r="A18" s="83">
        <v>602100</v>
      </c>
      <c r="B18" s="49" t="s">
        <v>39</v>
      </c>
      <c r="C18" s="117">
        <f>D18+E18</f>
        <v>0</v>
      </c>
      <c r="D18" s="117"/>
      <c r="E18" s="117">
        <v>0</v>
      </c>
      <c r="F18" s="117">
        <v>0</v>
      </c>
    </row>
    <row r="19" spans="1:8" ht="20.100000000000001" hidden="1" customHeight="1" x14ac:dyDescent="0.3">
      <c r="A19" s="83">
        <v>602200</v>
      </c>
      <c r="B19" s="49" t="s">
        <v>40</v>
      </c>
      <c r="C19" s="117">
        <f>D19+E19</f>
        <v>0</v>
      </c>
      <c r="D19" s="117"/>
      <c r="E19" s="117">
        <v>0</v>
      </c>
      <c r="F19" s="117">
        <v>0</v>
      </c>
    </row>
    <row r="20" spans="1:8" ht="49.5" customHeight="1" x14ac:dyDescent="0.3">
      <c r="A20" s="83">
        <v>602400</v>
      </c>
      <c r="B20" s="49" t="s">
        <v>41</v>
      </c>
      <c r="C20" s="117">
        <f>D20+E20</f>
        <v>0</v>
      </c>
      <c r="D20" s="117">
        <f>D14</f>
        <v>-4439700</v>
      </c>
      <c r="E20" s="117">
        <f>E14</f>
        <v>4439700</v>
      </c>
      <c r="F20" s="117">
        <f>F14</f>
        <v>4439700</v>
      </c>
    </row>
    <row r="21" spans="1:8" ht="28.5" customHeight="1" x14ac:dyDescent="0.35">
      <c r="A21" s="168" t="s">
        <v>45</v>
      </c>
      <c r="B21" s="169"/>
      <c r="C21" s="117">
        <f>D21+E21</f>
        <v>0</v>
      </c>
      <c r="D21" s="117">
        <f>D16</f>
        <v>-4439700</v>
      </c>
      <c r="E21" s="117">
        <f>E16</f>
        <v>4439700</v>
      </c>
      <c r="F21" s="117">
        <f>F16</f>
        <v>4439700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64"/>
      <c r="C25" s="164"/>
      <c r="D25" s="164"/>
      <c r="E25" s="164"/>
      <c r="F25" s="164"/>
      <c r="G25" s="164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view="pageBreakPreview" zoomScale="53" zoomScaleNormal="100" zoomScaleSheetLayoutView="53" zoomScalePageLayoutView="60" workbookViewId="0">
      <pane xSplit="4" ySplit="12" topLeftCell="E25" activePane="bottomRight" state="frozen"/>
      <selection pane="topRight" activeCell="E1" sqref="E1"/>
      <selection pane="bottomLeft" activeCell="A15" sqref="A15"/>
      <selection pane="bottomRight" activeCell="A32" sqref="A32:D33"/>
    </sheetView>
  </sheetViews>
  <sheetFormatPr defaultColWidth="9.109375" defaultRowHeight="18" x14ac:dyDescent="0.35"/>
  <cols>
    <col min="1" max="1" width="17.44140625" style="123" customWidth="1"/>
    <col min="2" max="2" width="22" style="123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customWidth="1"/>
    <col min="18" max="16384" width="9.109375" style="3"/>
  </cols>
  <sheetData>
    <row r="1" spans="1:18" s="35" customFormat="1" ht="25.8" customHeight="1" x14ac:dyDescent="0.35">
      <c r="A1" s="122"/>
      <c r="B1" s="122"/>
      <c r="C1" s="70"/>
      <c r="N1" s="171" t="s">
        <v>127</v>
      </c>
      <c r="O1" s="171"/>
      <c r="P1" s="171"/>
    </row>
    <row r="2" spans="1:18" s="35" customFormat="1" ht="25.8" customHeight="1" x14ac:dyDescent="0.35">
      <c r="A2" s="122"/>
      <c r="B2" s="122"/>
      <c r="C2" s="70"/>
      <c r="F2" s="71"/>
      <c r="G2" s="71"/>
      <c r="H2" s="71"/>
      <c r="I2" s="71" t="s">
        <v>48</v>
      </c>
      <c r="N2" s="176" t="s">
        <v>33</v>
      </c>
      <c r="O2" s="176"/>
      <c r="P2" s="176"/>
      <c r="Q2" s="176"/>
    </row>
    <row r="3" spans="1:18" s="35" customFormat="1" ht="25.8" customHeight="1" x14ac:dyDescent="0.35">
      <c r="A3" s="122"/>
      <c r="B3" s="122"/>
      <c r="C3" s="70"/>
      <c r="F3" s="71"/>
      <c r="G3" s="71"/>
      <c r="H3" s="71"/>
      <c r="I3" s="71"/>
      <c r="N3" s="171" t="s">
        <v>135</v>
      </c>
      <c r="O3" s="171"/>
      <c r="P3" s="171"/>
      <c r="R3" s="44"/>
    </row>
    <row r="4" spans="1:18" s="35" customFormat="1" ht="25.8" customHeight="1" x14ac:dyDescent="0.35">
      <c r="A4" s="122"/>
      <c r="B4" s="122"/>
      <c r="C4" s="70"/>
      <c r="E4" s="71"/>
      <c r="F4" s="71"/>
      <c r="H4" s="71"/>
      <c r="I4" s="71"/>
      <c r="N4" s="172" t="s">
        <v>261</v>
      </c>
      <c r="O4" s="172"/>
      <c r="P4" s="172"/>
      <c r="Q4" s="71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73" t="s">
        <v>144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</row>
    <row r="8" spans="1:18" x14ac:dyDescent="0.35">
      <c r="N8" s="55"/>
      <c r="P8" s="52" t="s">
        <v>36</v>
      </c>
    </row>
    <row r="10" spans="1:18" s="41" customFormat="1" ht="27.75" customHeight="1" x14ac:dyDescent="0.3">
      <c r="A10" s="174" t="s">
        <v>69</v>
      </c>
      <c r="B10" s="174" t="s">
        <v>145</v>
      </c>
      <c r="C10" s="170" t="s">
        <v>146</v>
      </c>
      <c r="D10" s="177" t="s">
        <v>147</v>
      </c>
      <c r="E10" s="170" t="s">
        <v>2</v>
      </c>
      <c r="F10" s="170"/>
      <c r="G10" s="170"/>
      <c r="H10" s="170"/>
      <c r="I10" s="170"/>
      <c r="J10" s="170" t="s">
        <v>3</v>
      </c>
      <c r="K10" s="170"/>
      <c r="L10" s="170"/>
      <c r="M10" s="170"/>
      <c r="N10" s="170"/>
      <c r="O10" s="170"/>
      <c r="P10" s="170" t="s">
        <v>49</v>
      </c>
    </row>
    <row r="11" spans="1:18" s="41" customFormat="1" ht="35.25" customHeight="1" x14ac:dyDescent="0.3">
      <c r="A11" s="175"/>
      <c r="B11" s="175"/>
      <c r="C11" s="170"/>
      <c r="D11" s="177"/>
      <c r="E11" s="170" t="s">
        <v>31</v>
      </c>
      <c r="F11" s="170" t="s">
        <v>70</v>
      </c>
      <c r="G11" s="170" t="s">
        <v>50</v>
      </c>
      <c r="H11" s="170"/>
      <c r="I11" s="170" t="s">
        <v>71</v>
      </c>
      <c r="J11" s="170" t="s">
        <v>31</v>
      </c>
      <c r="K11" s="170" t="s">
        <v>70</v>
      </c>
      <c r="L11" s="170" t="s">
        <v>50</v>
      </c>
      <c r="M11" s="170"/>
      <c r="N11" s="170" t="s">
        <v>71</v>
      </c>
      <c r="O11" s="72" t="s">
        <v>50</v>
      </c>
      <c r="P11" s="170"/>
      <c r="Q11" s="170" t="s">
        <v>31</v>
      </c>
    </row>
    <row r="12" spans="1:18" s="41" customFormat="1" ht="54.75" customHeight="1" x14ac:dyDescent="0.3">
      <c r="A12" s="175"/>
      <c r="B12" s="175"/>
      <c r="C12" s="170"/>
      <c r="D12" s="177"/>
      <c r="E12" s="170"/>
      <c r="F12" s="170"/>
      <c r="G12" s="72" t="s">
        <v>51</v>
      </c>
      <c r="H12" s="72" t="s">
        <v>52</v>
      </c>
      <c r="I12" s="170"/>
      <c r="J12" s="170"/>
      <c r="K12" s="170"/>
      <c r="L12" s="72" t="s">
        <v>51</v>
      </c>
      <c r="M12" s="72" t="s">
        <v>52</v>
      </c>
      <c r="N12" s="170"/>
      <c r="O12" s="72" t="s">
        <v>53</v>
      </c>
      <c r="P12" s="170"/>
      <c r="Q12" s="170"/>
    </row>
    <row r="13" spans="1:18" s="50" customFormat="1" x14ac:dyDescent="0.35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148</v>
      </c>
      <c r="B14" s="23"/>
      <c r="C14" s="23"/>
      <c r="D14" s="27" t="s">
        <v>55</v>
      </c>
      <c r="E14" s="59">
        <f>E15</f>
        <v>19512820</v>
      </c>
      <c r="F14" s="59">
        <f t="shared" ref="F14:O14" si="0">F15</f>
        <v>19512820</v>
      </c>
      <c r="G14" s="59">
        <f t="shared" si="0"/>
        <v>13041855</v>
      </c>
      <c r="H14" s="59">
        <f t="shared" si="0"/>
        <v>792685</v>
      </c>
      <c r="I14" s="59">
        <f t="shared" si="0"/>
        <v>0</v>
      </c>
      <c r="J14" s="59">
        <f t="shared" si="0"/>
        <v>4439705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4439700</v>
      </c>
      <c r="O14" s="59">
        <f t="shared" si="0"/>
        <v>4439700</v>
      </c>
      <c r="P14" s="59">
        <f>E14+J14</f>
        <v>23952525</v>
      </c>
      <c r="Q14" s="59"/>
    </row>
    <row r="15" spans="1:18" ht="33.6" customHeight="1" x14ac:dyDescent="0.35">
      <c r="A15" s="23" t="s">
        <v>149</v>
      </c>
      <c r="B15" s="125"/>
      <c r="C15" s="23"/>
      <c r="D15" s="27" t="s">
        <v>55</v>
      </c>
      <c r="E15" s="59">
        <f>E16+E17+E19+E20+E23+E24+E25+E26+E28+E29</f>
        <v>19512820</v>
      </c>
      <c r="F15" s="59">
        <f t="shared" ref="F15:O15" si="1">F16+F17+F19+F20+F23+F24+F25+F26+F28+F29</f>
        <v>19512820</v>
      </c>
      <c r="G15" s="59">
        <f t="shared" si="1"/>
        <v>13041855</v>
      </c>
      <c r="H15" s="59">
        <f t="shared" si="1"/>
        <v>792685</v>
      </c>
      <c r="I15" s="59">
        <f t="shared" si="1"/>
        <v>0</v>
      </c>
      <c r="J15" s="59">
        <f t="shared" si="1"/>
        <v>4439705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4439700</v>
      </c>
      <c r="O15" s="59">
        <f t="shared" si="1"/>
        <v>4439700</v>
      </c>
      <c r="P15" s="59">
        <f t="shared" ref="P15:P53" si="2">E15+J15</f>
        <v>23952525</v>
      </c>
      <c r="Q15" s="59"/>
    </row>
    <row r="16" spans="1:18" ht="78" customHeight="1" x14ac:dyDescent="0.35">
      <c r="A16" s="23" t="s">
        <v>150</v>
      </c>
      <c r="B16" s="23" t="s">
        <v>151</v>
      </c>
      <c r="C16" s="23" t="s">
        <v>72</v>
      </c>
      <c r="D16" s="27" t="s">
        <v>246</v>
      </c>
      <c r="E16" s="59">
        <f>F16</f>
        <v>18832200</v>
      </c>
      <c r="F16" s="59">
        <v>18832200</v>
      </c>
      <c r="G16" s="59">
        <v>12962055</v>
      </c>
      <c r="H16" s="59">
        <v>792685</v>
      </c>
      <c r="I16" s="59">
        <v>0</v>
      </c>
      <c r="J16" s="59">
        <f>K16+N16</f>
        <v>4439705</v>
      </c>
      <c r="K16" s="59">
        <v>5</v>
      </c>
      <c r="L16" s="59">
        <v>0</v>
      </c>
      <c r="M16" s="59">
        <v>0</v>
      </c>
      <c r="N16" s="59">
        <f>O16</f>
        <v>4439700</v>
      </c>
      <c r="O16" s="59">
        <v>4439700</v>
      </c>
      <c r="P16" s="59">
        <f t="shared" si="2"/>
        <v>23271905</v>
      </c>
      <c r="Q16" s="133">
        <v>10116</v>
      </c>
    </row>
    <row r="17" spans="1:17" ht="33.6" customHeight="1" x14ac:dyDescent="0.35">
      <c r="A17" s="23" t="s">
        <v>243</v>
      </c>
      <c r="B17" s="126"/>
      <c r="C17" s="23"/>
      <c r="D17" s="132" t="s">
        <v>155</v>
      </c>
      <c r="E17" s="59">
        <f>E18</f>
        <v>74200</v>
      </c>
      <c r="F17" s="59">
        <f t="shared" ref="F17:O17" si="3">F18</f>
        <v>74200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74200</v>
      </c>
      <c r="Q17" s="133"/>
    </row>
    <row r="18" spans="1:17" ht="33.6" customHeight="1" x14ac:dyDescent="0.35">
      <c r="A18" s="23" t="s">
        <v>242</v>
      </c>
      <c r="B18" s="126" t="s">
        <v>157</v>
      </c>
      <c r="C18" s="23" t="s">
        <v>74</v>
      </c>
      <c r="D18" s="132" t="s">
        <v>156</v>
      </c>
      <c r="E18" s="59">
        <f>F18</f>
        <v>74200</v>
      </c>
      <c r="F18" s="59">
        <v>74200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74200</v>
      </c>
      <c r="Q18" s="133">
        <v>90802</v>
      </c>
    </row>
    <row r="19" spans="1:17" ht="33.6" customHeight="1" x14ac:dyDescent="0.35">
      <c r="A19" s="23" t="s">
        <v>160</v>
      </c>
      <c r="B19" s="23" t="s">
        <v>161</v>
      </c>
      <c r="C19" s="23" t="s">
        <v>74</v>
      </c>
      <c r="D19" s="90" t="s">
        <v>162</v>
      </c>
      <c r="E19" s="59">
        <f>F19</f>
        <v>14040</v>
      </c>
      <c r="F19" s="59">
        <v>14040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f t="shared" si="2"/>
        <v>14040</v>
      </c>
      <c r="Q19" s="133">
        <v>91103</v>
      </c>
    </row>
    <row r="20" spans="1:17" ht="33.6" customHeight="1" x14ac:dyDescent="0.35">
      <c r="A20" s="23" t="s">
        <v>163</v>
      </c>
      <c r="B20" s="23"/>
      <c r="C20" s="23"/>
      <c r="D20" s="90" t="s">
        <v>164</v>
      </c>
      <c r="E20" s="59">
        <f>E21+E22</f>
        <v>27500</v>
      </c>
      <c r="F20" s="59">
        <f t="shared" ref="F20:O20" si="4">F21+F22</f>
        <v>27500</v>
      </c>
      <c r="G20" s="59">
        <f t="shared" si="4"/>
        <v>0</v>
      </c>
      <c r="H20" s="59">
        <f t="shared" si="4"/>
        <v>0</v>
      </c>
      <c r="I20" s="59">
        <f t="shared" si="4"/>
        <v>0</v>
      </c>
      <c r="J20" s="59">
        <f t="shared" si="4"/>
        <v>0</v>
      </c>
      <c r="K20" s="59">
        <f t="shared" si="4"/>
        <v>0</v>
      </c>
      <c r="L20" s="59">
        <f t="shared" si="4"/>
        <v>0</v>
      </c>
      <c r="M20" s="59">
        <f t="shared" si="4"/>
        <v>0</v>
      </c>
      <c r="N20" s="59">
        <f t="shared" si="4"/>
        <v>0</v>
      </c>
      <c r="O20" s="59">
        <f t="shared" si="4"/>
        <v>0</v>
      </c>
      <c r="P20" s="59">
        <f t="shared" si="2"/>
        <v>27500</v>
      </c>
      <c r="Q20" s="133"/>
    </row>
    <row r="21" spans="1:17" ht="42.6" customHeight="1" x14ac:dyDescent="0.35">
      <c r="A21" s="23" t="s">
        <v>165</v>
      </c>
      <c r="B21" s="23" t="s">
        <v>166</v>
      </c>
      <c r="C21" s="23" t="s">
        <v>74</v>
      </c>
      <c r="D21" s="131" t="s">
        <v>169</v>
      </c>
      <c r="E21" s="59">
        <f>F21</f>
        <v>6700</v>
      </c>
      <c r="F21" s="59">
        <v>6700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 t="shared" si="2"/>
        <v>6700</v>
      </c>
      <c r="Q21" s="133">
        <v>91104</v>
      </c>
    </row>
    <row r="22" spans="1:17" ht="33.6" customHeight="1" x14ac:dyDescent="0.35">
      <c r="A22" s="23" t="s">
        <v>167</v>
      </c>
      <c r="B22" s="23" t="s">
        <v>168</v>
      </c>
      <c r="C22" s="23" t="s">
        <v>74</v>
      </c>
      <c r="D22" s="131" t="s">
        <v>170</v>
      </c>
      <c r="E22" s="59">
        <f>F22</f>
        <v>20800</v>
      </c>
      <c r="F22" s="59">
        <v>20800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f t="shared" si="2"/>
        <v>20800</v>
      </c>
      <c r="Q22" s="133">
        <v>91107</v>
      </c>
    </row>
    <row r="23" spans="1:17" ht="33.6" customHeight="1" x14ac:dyDescent="0.35">
      <c r="A23" s="23" t="s">
        <v>158</v>
      </c>
      <c r="B23" s="126" t="s">
        <v>159</v>
      </c>
      <c r="C23" s="23" t="s">
        <v>132</v>
      </c>
      <c r="D23" s="27" t="s">
        <v>133</v>
      </c>
      <c r="E23" s="59">
        <f>F23</f>
        <v>97360</v>
      </c>
      <c r="F23" s="59">
        <v>97360</v>
      </c>
      <c r="G23" s="59">
        <v>79800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97360</v>
      </c>
      <c r="Q23" s="133">
        <v>90501</v>
      </c>
    </row>
    <row r="24" spans="1:17" ht="33.6" customHeight="1" x14ac:dyDescent="0.35">
      <c r="A24" s="23" t="s">
        <v>153</v>
      </c>
      <c r="B24" s="126" t="s">
        <v>154</v>
      </c>
      <c r="C24" s="23" t="s">
        <v>73</v>
      </c>
      <c r="D24" s="27" t="s">
        <v>57</v>
      </c>
      <c r="E24" s="59">
        <f>F24</f>
        <v>231960</v>
      </c>
      <c r="F24" s="59">
        <v>231960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231960</v>
      </c>
      <c r="Q24" s="133">
        <v>90412</v>
      </c>
    </row>
    <row r="25" spans="1:17" ht="43.2" customHeight="1" x14ac:dyDescent="0.35">
      <c r="A25" s="23" t="s">
        <v>171</v>
      </c>
      <c r="B25" s="23" t="s">
        <v>172</v>
      </c>
      <c r="C25" s="23" t="s">
        <v>130</v>
      </c>
      <c r="D25" s="62" t="s">
        <v>134</v>
      </c>
      <c r="E25" s="59">
        <f>F25</f>
        <v>56800</v>
      </c>
      <c r="F25" s="59">
        <v>56800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56800</v>
      </c>
      <c r="Q25" s="133">
        <v>110104</v>
      </c>
    </row>
    <row r="26" spans="1:17" ht="34.200000000000003" customHeight="1" x14ac:dyDescent="0.35">
      <c r="A26" s="23" t="s">
        <v>173</v>
      </c>
      <c r="B26" s="23"/>
      <c r="C26" s="23"/>
      <c r="D26" s="131" t="s">
        <v>176</v>
      </c>
      <c r="E26" s="59">
        <f>E27</f>
        <v>34500</v>
      </c>
      <c r="F26" s="59">
        <f t="shared" ref="F26:O26" si="5">F27</f>
        <v>34500</v>
      </c>
      <c r="G26" s="59">
        <f t="shared" si="5"/>
        <v>0</v>
      </c>
      <c r="H26" s="59">
        <f t="shared" si="5"/>
        <v>0</v>
      </c>
      <c r="I26" s="59">
        <f t="shared" si="5"/>
        <v>0</v>
      </c>
      <c r="J26" s="59">
        <f t="shared" si="5"/>
        <v>0</v>
      </c>
      <c r="K26" s="59">
        <f t="shared" si="5"/>
        <v>0</v>
      </c>
      <c r="L26" s="59">
        <f t="shared" si="5"/>
        <v>0</v>
      </c>
      <c r="M26" s="59">
        <f t="shared" si="5"/>
        <v>0</v>
      </c>
      <c r="N26" s="59">
        <f t="shared" si="5"/>
        <v>0</v>
      </c>
      <c r="O26" s="59">
        <f t="shared" si="5"/>
        <v>0</v>
      </c>
      <c r="P26" s="59">
        <f t="shared" si="2"/>
        <v>34500</v>
      </c>
      <c r="Q26" s="133"/>
    </row>
    <row r="27" spans="1:17" ht="42.6" customHeight="1" x14ac:dyDescent="0.35">
      <c r="A27" s="23" t="s">
        <v>174</v>
      </c>
      <c r="B27" s="125" t="s">
        <v>175</v>
      </c>
      <c r="C27" s="23" t="s">
        <v>75</v>
      </c>
      <c r="D27" s="131" t="s">
        <v>177</v>
      </c>
      <c r="E27" s="59">
        <f>F27</f>
        <v>34500</v>
      </c>
      <c r="F27" s="59">
        <v>34500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f t="shared" si="2"/>
        <v>34500</v>
      </c>
      <c r="Q27" s="133">
        <v>130102</v>
      </c>
    </row>
    <row r="28" spans="1:17" ht="33.6" customHeight="1" x14ac:dyDescent="0.35">
      <c r="A28" s="23" t="s">
        <v>180</v>
      </c>
      <c r="B28" s="125" t="s">
        <v>181</v>
      </c>
      <c r="C28" s="23" t="s">
        <v>182</v>
      </c>
      <c r="D28" s="60" t="s">
        <v>66</v>
      </c>
      <c r="E28" s="59">
        <f>F28</f>
        <v>142260</v>
      </c>
      <c r="F28" s="59">
        <v>142260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142260</v>
      </c>
      <c r="Q28" s="133">
        <v>100203</v>
      </c>
    </row>
    <row r="29" spans="1:17" ht="33.6" customHeight="1" x14ac:dyDescent="0.35">
      <c r="A29" s="23" t="s">
        <v>178</v>
      </c>
      <c r="B29" s="127" t="s">
        <v>179</v>
      </c>
      <c r="C29" s="23" t="s">
        <v>76</v>
      </c>
      <c r="D29" s="134" t="s">
        <v>64</v>
      </c>
      <c r="E29" s="59">
        <f>F29</f>
        <v>2000</v>
      </c>
      <c r="F29" s="59">
        <v>2000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f t="shared" si="2"/>
        <v>2000</v>
      </c>
      <c r="Q29" s="133">
        <v>250404</v>
      </c>
    </row>
    <row r="30" spans="1:17" s="123" customFormat="1" ht="33.6" customHeight="1" x14ac:dyDescent="0.25">
      <c r="A30" s="83">
        <v>1000000</v>
      </c>
      <c r="B30" s="83"/>
      <c r="C30" s="83"/>
      <c r="D30" s="88" t="s">
        <v>67</v>
      </c>
      <c r="E30" s="59">
        <f>E31</f>
        <v>3235010</v>
      </c>
      <c r="F30" s="59">
        <f t="shared" ref="F30:O32" si="6">F31</f>
        <v>3235010</v>
      </c>
      <c r="G30" s="59">
        <f t="shared" si="6"/>
        <v>2120800</v>
      </c>
      <c r="H30" s="59">
        <f t="shared" si="6"/>
        <v>242840</v>
      </c>
      <c r="I30" s="59">
        <f t="shared" si="6"/>
        <v>0</v>
      </c>
      <c r="J30" s="59">
        <f t="shared" si="6"/>
        <v>4720</v>
      </c>
      <c r="K30" s="59">
        <f t="shared" si="6"/>
        <v>4720</v>
      </c>
      <c r="L30" s="59">
        <f t="shared" si="6"/>
        <v>0</v>
      </c>
      <c r="M30" s="59">
        <f t="shared" si="6"/>
        <v>3255</v>
      </c>
      <c r="N30" s="59">
        <f t="shared" si="6"/>
        <v>0</v>
      </c>
      <c r="O30" s="59">
        <f t="shared" si="6"/>
        <v>0</v>
      </c>
      <c r="P30" s="59">
        <f t="shared" si="2"/>
        <v>3239730</v>
      </c>
      <c r="Q30" s="83"/>
    </row>
    <row r="31" spans="1:17" s="123" customFormat="1" ht="33.6" customHeight="1" x14ac:dyDescent="0.25">
      <c r="A31" s="83">
        <v>1010000</v>
      </c>
      <c r="B31" s="83"/>
      <c r="C31" s="83"/>
      <c r="D31" s="88" t="s">
        <v>67</v>
      </c>
      <c r="E31" s="59">
        <f>E32</f>
        <v>3235010</v>
      </c>
      <c r="F31" s="59">
        <f t="shared" si="6"/>
        <v>3235010</v>
      </c>
      <c r="G31" s="59">
        <f t="shared" si="6"/>
        <v>2120800</v>
      </c>
      <c r="H31" s="59">
        <f t="shared" si="6"/>
        <v>242840</v>
      </c>
      <c r="I31" s="59">
        <f t="shared" si="6"/>
        <v>0</v>
      </c>
      <c r="J31" s="59">
        <f t="shared" si="6"/>
        <v>4720</v>
      </c>
      <c r="K31" s="59">
        <f t="shared" si="6"/>
        <v>4720</v>
      </c>
      <c r="L31" s="59">
        <f t="shared" si="6"/>
        <v>0</v>
      </c>
      <c r="M31" s="59">
        <f t="shared" si="6"/>
        <v>3255</v>
      </c>
      <c r="N31" s="59">
        <f t="shared" si="6"/>
        <v>0</v>
      </c>
      <c r="O31" s="59">
        <f t="shared" si="6"/>
        <v>0</v>
      </c>
      <c r="P31" s="59">
        <f t="shared" si="2"/>
        <v>3239730</v>
      </c>
      <c r="Q31" s="83"/>
    </row>
    <row r="32" spans="1:17" ht="33.6" customHeight="1" x14ac:dyDescent="0.35">
      <c r="A32" s="83">
        <v>1015020</v>
      </c>
      <c r="B32" s="83"/>
      <c r="C32" s="91"/>
      <c r="D32" s="136" t="s">
        <v>185</v>
      </c>
      <c r="E32" s="142">
        <f>E33</f>
        <v>3235010</v>
      </c>
      <c r="F32" s="142">
        <f t="shared" si="6"/>
        <v>3235010</v>
      </c>
      <c r="G32" s="142">
        <f t="shared" si="6"/>
        <v>2120800</v>
      </c>
      <c r="H32" s="142">
        <f t="shared" si="6"/>
        <v>242840</v>
      </c>
      <c r="I32" s="142">
        <f t="shared" si="6"/>
        <v>0</v>
      </c>
      <c r="J32" s="142">
        <f t="shared" si="6"/>
        <v>4720</v>
      </c>
      <c r="K32" s="142">
        <f t="shared" si="6"/>
        <v>4720</v>
      </c>
      <c r="L32" s="142">
        <f t="shared" si="6"/>
        <v>0</v>
      </c>
      <c r="M32" s="142">
        <f t="shared" si="6"/>
        <v>3255</v>
      </c>
      <c r="N32" s="142">
        <f t="shared" si="6"/>
        <v>0</v>
      </c>
      <c r="O32" s="142">
        <f t="shared" si="6"/>
        <v>0</v>
      </c>
      <c r="P32" s="59">
        <f t="shared" si="2"/>
        <v>3239730</v>
      </c>
      <c r="Q32" s="57"/>
    </row>
    <row r="33" spans="1:17" ht="42.6" customHeight="1" x14ac:dyDescent="0.35">
      <c r="A33" s="23" t="s">
        <v>187</v>
      </c>
      <c r="B33" s="23" t="s">
        <v>188</v>
      </c>
      <c r="C33" s="23" t="s">
        <v>75</v>
      </c>
      <c r="D33" s="136" t="s">
        <v>186</v>
      </c>
      <c r="E33" s="59">
        <f>F33</f>
        <v>3235010</v>
      </c>
      <c r="F33" s="59">
        <v>3235010</v>
      </c>
      <c r="G33" s="59">
        <v>2120800</v>
      </c>
      <c r="H33" s="59">
        <v>242840</v>
      </c>
      <c r="I33" s="59">
        <v>0</v>
      </c>
      <c r="J33" s="59">
        <f>K33+N33</f>
        <v>4720</v>
      </c>
      <c r="K33" s="59">
        <v>4720</v>
      </c>
      <c r="L33" s="59">
        <v>0</v>
      </c>
      <c r="M33" s="59">
        <v>3255</v>
      </c>
      <c r="N33" s="59">
        <f>O33</f>
        <v>0</v>
      </c>
      <c r="O33" s="59">
        <v>0</v>
      </c>
      <c r="P33" s="59">
        <f t="shared" si="2"/>
        <v>3239730</v>
      </c>
      <c r="Q33" s="133">
        <v>130107</v>
      </c>
    </row>
    <row r="34" spans="1:17" ht="42.6" customHeight="1" x14ac:dyDescent="0.35">
      <c r="A34" s="23" t="s">
        <v>183</v>
      </c>
      <c r="B34" s="23"/>
      <c r="C34" s="23"/>
      <c r="D34" s="135" t="s">
        <v>65</v>
      </c>
      <c r="E34" s="59">
        <f>E35</f>
        <v>135633948</v>
      </c>
      <c r="F34" s="59">
        <f t="shared" ref="F34:O34" si="7">F35</f>
        <v>135633948</v>
      </c>
      <c r="G34" s="59">
        <f t="shared" si="7"/>
        <v>5193310</v>
      </c>
      <c r="H34" s="59">
        <f t="shared" si="7"/>
        <v>361510</v>
      </c>
      <c r="I34" s="59">
        <f t="shared" si="7"/>
        <v>0</v>
      </c>
      <c r="J34" s="59">
        <f t="shared" si="7"/>
        <v>145575</v>
      </c>
      <c r="K34" s="59">
        <f t="shared" si="7"/>
        <v>145575</v>
      </c>
      <c r="L34" s="59">
        <f t="shared" si="7"/>
        <v>115200</v>
      </c>
      <c r="M34" s="59">
        <f t="shared" si="7"/>
        <v>4740</v>
      </c>
      <c r="N34" s="59">
        <f t="shared" si="7"/>
        <v>0</v>
      </c>
      <c r="O34" s="59">
        <f t="shared" si="7"/>
        <v>0</v>
      </c>
      <c r="P34" s="59">
        <f t="shared" si="2"/>
        <v>135779523</v>
      </c>
      <c r="Q34" s="133"/>
    </row>
    <row r="35" spans="1:17" ht="42.6" customHeight="1" x14ac:dyDescent="0.35">
      <c r="A35" s="23" t="s">
        <v>184</v>
      </c>
      <c r="B35" s="23"/>
      <c r="C35" s="23"/>
      <c r="D35" s="135" t="s">
        <v>65</v>
      </c>
      <c r="E35" s="59">
        <f>E36+E37+E47+E48+E50+E52</f>
        <v>135633948</v>
      </c>
      <c r="F35" s="59">
        <f t="shared" ref="F35:O35" si="8">F36+F37+F47+F48+F50+F52</f>
        <v>135633948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145575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0</v>
      </c>
      <c r="O35" s="59">
        <f t="shared" si="8"/>
        <v>0</v>
      </c>
      <c r="P35" s="59">
        <f t="shared" si="2"/>
        <v>135779523</v>
      </c>
      <c r="Q35" s="133"/>
    </row>
    <row r="36" spans="1:17" ht="63" customHeight="1" x14ac:dyDescent="0.35">
      <c r="A36" s="23" t="s">
        <v>189</v>
      </c>
      <c r="B36" s="23" t="s">
        <v>190</v>
      </c>
      <c r="C36" s="23" t="s">
        <v>77</v>
      </c>
      <c r="D36" s="27" t="s">
        <v>191</v>
      </c>
      <c r="E36" s="59">
        <f>F36</f>
        <v>2096758</v>
      </c>
      <c r="F36" s="59">
        <v>2096758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f t="shared" si="2"/>
        <v>2096758</v>
      </c>
      <c r="Q36" s="133">
        <v>70303</v>
      </c>
    </row>
    <row r="37" spans="1:17" ht="63" customHeight="1" x14ac:dyDescent="0.35">
      <c r="A37" s="23" t="s">
        <v>192</v>
      </c>
      <c r="B37" s="128"/>
      <c r="C37" s="23"/>
      <c r="D37" s="98" t="s">
        <v>193</v>
      </c>
      <c r="E37" s="59">
        <f>E38+E39+E40+E41+E42+E43+E44+E45+E46</f>
        <v>124010400</v>
      </c>
      <c r="F37" s="59">
        <f t="shared" ref="F37:O37" si="9">F38+F39+F40+F41+F42+F43+F44+F45+F46</f>
        <v>124010400</v>
      </c>
      <c r="G37" s="59">
        <f t="shared" si="9"/>
        <v>0</v>
      </c>
      <c r="H37" s="59">
        <f t="shared" si="9"/>
        <v>0</v>
      </c>
      <c r="I37" s="59">
        <f t="shared" si="9"/>
        <v>0</v>
      </c>
      <c r="J37" s="59">
        <f t="shared" si="9"/>
        <v>0</v>
      </c>
      <c r="K37" s="59">
        <f t="shared" si="9"/>
        <v>0</v>
      </c>
      <c r="L37" s="59">
        <f t="shared" si="9"/>
        <v>0</v>
      </c>
      <c r="M37" s="59">
        <f t="shared" si="9"/>
        <v>0</v>
      </c>
      <c r="N37" s="59">
        <f t="shared" si="9"/>
        <v>0</v>
      </c>
      <c r="O37" s="59">
        <f t="shared" si="9"/>
        <v>0</v>
      </c>
      <c r="P37" s="59">
        <f t="shared" si="2"/>
        <v>124010400</v>
      </c>
      <c r="Q37" s="59"/>
    </row>
    <row r="38" spans="1:17" ht="33.75" customHeight="1" x14ac:dyDescent="0.35">
      <c r="A38" s="23" t="s">
        <v>194</v>
      </c>
      <c r="B38" s="125" t="s">
        <v>203</v>
      </c>
      <c r="C38" s="23" t="s">
        <v>74</v>
      </c>
      <c r="D38" s="137" t="s">
        <v>212</v>
      </c>
      <c r="E38" s="141">
        <f>F38</f>
        <v>880650</v>
      </c>
      <c r="F38" s="59">
        <v>880650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f t="shared" si="2"/>
        <v>880650</v>
      </c>
      <c r="Q38" s="64" t="s">
        <v>221</v>
      </c>
    </row>
    <row r="39" spans="1:17" ht="33.75" customHeight="1" x14ac:dyDescent="0.35">
      <c r="A39" s="23" t="s">
        <v>195</v>
      </c>
      <c r="B39" s="125" t="s">
        <v>204</v>
      </c>
      <c r="C39" s="23" t="s">
        <v>74</v>
      </c>
      <c r="D39" s="137" t="s">
        <v>213</v>
      </c>
      <c r="E39" s="141">
        <f t="shared" ref="E39:E47" si="10">F39</f>
        <v>468000</v>
      </c>
      <c r="F39" s="59">
        <v>468000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468000</v>
      </c>
      <c r="Q39" s="64" t="s">
        <v>222</v>
      </c>
    </row>
    <row r="40" spans="1:17" ht="33.6" customHeight="1" x14ac:dyDescent="0.35">
      <c r="A40" s="23" t="s">
        <v>196</v>
      </c>
      <c r="B40" s="125" t="s">
        <v>205</v>
      </c>
      <c r="C40" s="23" t="s">
        <v>74</v>
      </c>
      <c r="D40" s="137" t="s">
        <v>214</v>
      </c>
      <c r="E40" s="141">
        <f t="shared" si="10"/>
        <v>64295670</v>
      </c>
      <c r="F40" s="59">
        <v>64295670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64295670</v>
      </c>
      <c r="Q40" s="64" t="s">
        <v>223</v>
      </c>
    </row>
    <row r="41" spans="1:17" ht="42.6" customHeight="1" x14ac:dyDescent="0.35">
      <c r="A41" s="23" t="s">
        <v>197</v>
      </c>
      <c r="B41" s="125" t="s">
        <v>206</v>
      </c>
      <c r="C41" s="23" t="s">
        <v>74</v>
      </c>
      <c r="D41" s="137" t="s">
        <v>215</v>
      </c>
      <c r="E41" s="141">
        <f t="shared" si="10"/>
        <v>7161200</v>
      </c>
      <c r="F41" s="59">
        <v>7161200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7161200</v>
      </c>
      <c r="Q41" s="64" t="s">
        <v>224</v>
      </c>
    </row>
    <row r="42" spans="1:17" ht="33.75" customHeight="1" x14ac:dyDescent="0.35">
      <c r="A42" s="23" t="s">
        <v>198</v>
      </c>
      <c r="B42" s="125" t="s">
        <v>207</v>
      </c>
      <c r="C42" s="23" t="s">
        <v>74</v>
      </c>
      <c r="D42" s="137" t="s">
        <v>216</v>
      </c>
      <c r="E42" s="141">
        <f t="shared" si="10"/>
        <v>20532240</v>
      </c>
      <c r="F42" s="59">
        <v>20532240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20532240</v>
      </c>
      <c r="Q42" s="64" t="s">
        <v>225</v>
      </c>
    </row>
    <row r="43" spans="1:17" ht="33.75" customHeight="1" x14ac:dyDescent="0.35">
      <c r="A43" s="23" t="s">
        <v>199</v>
      </c>
      <c r="B43" s="125" t="s">
        <v>208</v>
      </c>
      <c r="C43" s="23" t="s">
        <v>74</v>
      </c>
      <c r="D43" s="138" t="s">
        <v>217</v>
      </c>
      <c r="E43" s="141">
        <f t="shared" si="10"/>
        <v>368700</v>
      </c>
      <c r="F43" s="59">
        <v>368700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368700</v>
      </c>
      <c r="Q43" s="63" t="s">
        <v>226</v>
      </c>
    </row>
    <row r="44" spans="1:17" ht="33.6" customHeight="1" x14ac:dyDescent="0.35">
      <c r="A44" s="23" t="s">
        <v>200</v>
      </c>
      <c r="B44" s="125" t="s">
        <v>209</v>
      </c>
      <c r="C44" s="23" t="s">
        <v>74</v>
      </c>
      <c r="D44" s="138" t="s">
        <v>218</v>
      </c>
      <c r="E44" s="141">
        <f t="shared" si="10"/>
        <v>92880</v>
      </c>
      <c r="F44" s="59">
        <v>92880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92880</v>
      </c>
      <c r="Q44" s="63" t="s">
        <v>227</v>
      </c>
    </row>
    <row r="45" spans="1:17" ht="33.6" customHeight="1" x14ac:dyDescent="0.35">
      <c r="A45" s="23" t="s">
        <v>201</v>
      </c>
      <c r="B45" s="125" t="s">
        <v>210</v>
      </c>
      <c r="C45" s="23" t="s">
        <v>74</v>
      </c>
      <c r="D45" s="137" t="s">
        <v>219</v>
      </c>
      <c r="E45" s="141">
        <f t="shared" si="10"/>
        <v>16744575</v>
      </c>
      <c r="F45" s="59">
        <v>16744575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16744575</v>
      </c>
      <c r="Q45" s="64" t="s">
        <v>228</v>
      </c>
    </row>
    <row r="46" spans="1:17" ht="42.6" customHeight="1" x14ac:dyDescent="0.35">
      <c r="A46" s="23" t="s">
        <v>202</v>
      </c>
      <c r="B46" s="125" t="s">
        <v>211</v>
      </c>
      <c r="C46" s="83">
        <v>1010</v>
      </c>
      <c r="D46" s="136" t="s">
        <v>220</v>
      </c>
      <c r="E46" s="141">
        <f t="shared" si="10"/>
        <v>13466485</v>
      </c>
      <c r="F46" s="59">
        <v>13466485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13466485</v>
      </c>
      <c r="Q46" s="133">
        <v>91300</v>
      </c>
    </row>
    <row r="47" spans="1:17" ht="42.6" customHeight="1" x14ac:dyDescent="0.35">
      <c r="A47" s="23" t="s">
        <v>229</v>
      </c>
      <c r="B47" s="83">
        <v>3080</v>
      </c>
      <c r="C47" s="83">
        <v>1010</v>
      </c>
      <c r="D47" s="66" t="s">
        <v>230</v>
      </c>
      <c r="E47" s="141">
        <f t="shared" si="10"/>
        <v>1875900</v>
      </c>
      <c r="F47" s="59">
        <v>1875900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1875900</v>
      </c>
      <c r="Q47" s="133">
        <v>90413</v>
      </c>
    </row>
    <row r="48" spans="1:17" ht="63" customHeight="1" x14ac:dyDescent="0.35">
      <c r="A48" s="23" t="s">
        <v>232</v>
      </c>
      <c r="B48" s="83"/>
      <c r="C48" s="91"/>
      <c r="D48" s="65" t="s">
        <v>233</v>
      </c>
      <c r="E48" s="59">
        <f>E49</f>
        <v>7008210</v>
      </c>
      <c r="F48" s="59">
        <f t="shared" ref="F48:O48" si="11">F49</f>
        <v>7008210</v>
      </c>
      <c r="G48" s="59">
        <f t="shared" si="11"/>
        <v>5193310</v>
      </c>
      <c r="H48" s="59">
        <f t="shared" si="11"/>
        <v>361510</v>
      </c>
      <c r="I48" s="59">
        <f t="shared" si="11"/>
        <v>0</v>
      </c>
      <c r="J48" s="59">
        <f t="shared" si="11"/>
        <v>145575</v>
      </c>
      <c r="K48" s="59">
        <f t="shared" si="11"/>
        <v>145575</v>
      </c>
      <c r="L48" s="59">
        <f t="shared" si="11"/>
        <v>115200</v>
      </c>
      <c r="M48" s="59">
        <f t="shared" si="11"/>
        <v>4740</v>
      </c>
      <c r="N48" s="59">
        <f t="shared" si="11"/>
        <v>0</v>
      </c>
      <c r="O48" s="59">
        <f t="shared" si="11"/>
        <v>0</v>
      </c>
      <c r="P48" s="59">
        <f t="shared" si="2"/>
        <v>7153785</v>
      </c>
      <c r="Q48" s="59"/>
    </row>
    <row r="49" spans="1:17" ht="63" customHeight="1" x14ac:dyDescent="0.35">
      <c r="A49" s="23" t="s">
        <v>234</v>
      </c>
      <c r="B49" s="23" t="s">
        <v>235</v>
      </c>
      <c r="C49" s="23" t="s">
        <v>79</v>
      </c>
      <c r="D49" s="27" t="s">
        <v>236</v>
      </c>
      <c r="E49" s="59">
        <f>F49</f>
        <v>7008210</v>
      </c>
      <c r="F49" s="59">
        <v>7008210</v>
      </c>
      <c r="G49" s="59">
        <v>5193310</v>
      </c>
      <c r="H49" s="59">
        <v>361510</v>
      </c>
      <c r="I49" s="59">
        <v>0</v>
      </c>
      <c r="J49" s="59">
        <f>K49+N49</f>
        <v>145575</v>
      </c>
      <c r="K49" s="59">
        <v>145575</v>
      </c>
      <c r="L49" s="59">
        <v>115200</v>
      </c>
      <c r="M49" s="59">
        <v>4740</v>
      </c>
      <c r="N49" s="59">
        <f>O49</f>
        <v>0</v>
      </c>
      <c r="O49" s="59">
        <v>0</v>
      </c>
      <c r="P49" s="59">
        <f t="shared" si="2"/>
        <v>7153785</v>
      </c>
      <c r="Q49" s="133">
        <v>91204</v>
      </c>
    </row>
    <row r="50" spans="1:17" ht="79.2" customHeight="1" x14ac:dyDescent="0.35">
      <c r="A50" s="23" t="s">
        <v>237</v>
      </c>
      <c r="B50" s="23"/>
      <c r="C50" s="23"/>
      <c r="D50" s="67" t="s">
        <v>238</v>
      </c>
      <c r="E50" s="59">
        <f>E51</f>
        <v>201130</v>
      </c>
      <c r="F50" s="59">
        <f t="shared" ref="F50:O50" si="12">F51</f>
        <v>201130</v>
      </c>
      <c r="G50" s="59">
        <f t="shared" si="12"/>
        <v>0</v>
      </c>
      <c r="H50" s="59">
        <f t="shared" si="12"/>
        <v>0</v>
      </c>
      <c r="I50" s="59">
        <f t="shared" si="12"/>
        <v>0</v>
      </c>
      <c r="J50" s="59">
        <f t="shared" si="12"/>
        <v>0</v>
      </c>
      <c r="K50" s="59">
        <f t="shared" si="12"/>
        <v>0</v>
      </c>
      <c r="L50" s="59">
        <f t="shared" si="12"/>
        <v>0</v>
      </c>
      <c r="M50" s="59">
        <f t="shared" si="12"/>
        <v>0</v>
      </c>
      <c r="N50" s="59">
        <f t="shared" si="12"/>
        <v>0</v>
      </c>
      <c r="O50" s="59">
        <f t="shared" si="12"/>
        <v>0</v>
      </c>
      <c r="P50" s="59">
        <f t="shared" si="2"/>
        <v>201130</v>
      </c>
      <c r="Q50" s="59"/>
    </row>
    <row r="51" spans="1:17" ht="76.8" customHeight="1" x14ac:dyDescent="0.35">
      <c r="A51" s="23" t="s">
        <v>239</v>
      </c>
      <c r="B51" s="129" t="s">
        <v>240</v>
      </c>
      <c r="C51" s="23" t="s">
        <v>78</v>
      </c>
      <c r="D51" s="27" t="s">
        <v>241</v>
      </c>
      <c r="E51" s="59">
        <f>F51</f>
        <v>201130</v>
      </c>
      <c r="F51" s="59">
        <v>201130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f t="shared" si="2"/>
        <v>201130</v>
      </c>
      <c r="Q51" s="133">
        <v>91205</v>
      </c>
    </row>
    <row r="52" spans="1:17" ht="33.6" customHeight="1" x14ac:dyDescent="0.35">
      <c r="A52" s="23" t="s">
        <v>231</v>
      </c>
      <c r="B52" s="83">
        <v>3400</v>
      </c>
      <c r="C52" s="83">
        <v>1090</v>
      </c>
      <c r="D52" s="66" t="s">
        <v>57</v>
      </c>
      <c r="E52" s="59">
        <f>F52</f>
        <v>441550</v>
      </c>
      <c r="F52" s="59">
        <v>441550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441550</v>
      </c>
      <c r="Q52" s="133">
        <v>90412</v>
      </c>
    </row>
    <row r="53" spans="1:17" ht="33.6" customHeight="1" x14ac:dyDescent="0.35">
      <c r="A53" s="23"/>
      <c r="B53" s="130"/>
      <c r="C53" s="23"/>
      <c r="D53" s="68" t="s">
        <v>68</v>
      </c>
      <c r="E53" s="59">
        <f>E14+E30+E34</f>
        <v>158381778</v>
      </c>
      <c r="F53" s="59">
        <f t="shared" ref="F53:O53" si="13">F14+F30+F34</f>
        <v>158381778</v>
      </c>
      <c r="G53" s="59">
        <f t="shared" si="13"/>
        <v>20355965</v>
      </c>
      <c r="H53" s="59">
        <f t="shared" si="13"/>
        <v>1397035</v>
      </c>
      <c r="I53" s="59">
        <f t="shared" si="13"/>
        <v>0</v>
      </c>
      <c r="J53" s="59">
        <f t="shared" si="13"/>
        <v>4590000</v>
      </c>
      <c r="K53" s="59">
        <f t="shared" si="13"/>
        <v>150300</v>
      </c>
      <c r="L53" s="59">
        <f t="shared" si="13"/>
        <v>115200</v>
      </c>
      <c r="M53" s="59">
        <f t="shared" si="13"/>
        <v>7995</v>
      </c>
      <c r="N53" s="59">
        <f t="shared" si="13"/>
        <v>4439700</v>
      </c>
      <c r="O53" s="59">
        <f t="shared" si="13"/>
        <v>4439700</v>
      </c>
      <c r="P53" s="59">
        <f t="shared" si="2"/>
        <v>162971778</v>
      </c>
      <c r="Q53" s="59"/>
    </row>
    <row r="54" spans="1:17" x14ac:dyDescent="0.35">
      <c r="A54" s="124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</row>
    <row r="58" spans="1:17" x14ac:dyDescent="0.35">
      <c r="A58" s="124"/>
    </row>
    <row r="59" spans="1:17" x14ac:dyDescent="0.35">
      <c r="A59" s="124"/>
    </row>
    <row r="60" spans="1:17" x14ac:dyDescent="0.35">
      <c r="A60" s="124"/>
    </row>
    <row r="61" spans="1:17" x14ac:dyDescent="0.35">
      <c r="A61" s="124"/>
    </row>
    <row r="62" spans="1:17" x14ac:dyDescent="0.35">
      <c r="A62" s="124"/>
    </row>
    <row r="63" spans="1:17" x14ac:dyDescent="0.35">
      <c r="A63" s="124"/>
    </row>
    <row r="64" spans="1:17" x14ac:dyDescent="0.35">
      <c r="A64" s="124"/>
    </row>
    <row r="65" spans="1:1" x14ac:dyDescent="0.35">
      <c r="A65" s="124"/>
    </row>
    <row r="66" spans="1:1" x14ac:dyDescent="0.35">
      <c r="A66" s="124"/>
    </row>
    <row r="67" spans="1:1" x14ac:dyDescent="0.35">
      <c r="A67" s="124"/>
    </row>
    <row r="68" spans="1:1" x14ac:dyDescent="0.35">
      <c r="A68" s="124"/>
    </row>
    <row r="69" spans="1:1" x14ac:dyDescent="0.35">
      <c r="A69" s="124"/>
    </row>
    <row r="70" spans="1:1" x14ac:dyDescent="0.35">
      <c r="A70" s="124"/>
    </row>
    <row r="71" spans="1:1" x14ac:dyDescent="0.35">
      <c r="A71" s="124"/>
    </row>
    <row r="72" spans="1:1" x14ac:dyDescent="0.35">
      <c r="A72" s="124"/>
    </row>
    <row r="73" spans="1:1" x14ac:dyDescent="0.35">
      <c r="A73" s="124"/>
    </row>
    <row r="74" spans="1:1" x14ac:dyDescent="0.35">
      <c r="A74" s="124"/>
    </row>
    <row r="75" spans="1:1" x14ac:dyDescent="0.35">
      <c r="A75" s="124"/>
    </row>
    <row r="76" spans="1:1" x14ac:dyDescent="0.35">
      <c r="A76" s="124"/>
    </row>
    <row r="77" spans="1:1" x14ac:dyDescent="0.35">
      <c r="A77" s="124"/>
    </row>
    <row r="78" spans="1:1" x14ac:dyDescent="0.35">
      <c r="A78" s="124"/>
    </row>
    <row r="79" spans="1:1" x14ac:dyDescent="0.35">
      <c r="A79" s="124"/>
    </row>
    <row r="80" spans="1:1" x14ac:dyDescent="0.35">
      <c r="A80" s="124"/>
    </row>
    <row r="81" spans="1:1" x14ac:dyDescent="0.35">
      <c r="A81" s="124"/>
    </row>
    <row r="82" spans="1:1" x14ac:dyDescent="0.35">
      <c r="A82" s="124"/>
    </row>
    <row r="83" spans="1:1" x14ac:dyDescent="0.35">
      <c r="A83" s="124"/>
    </row>
    <row r="84" spans="1:1" x14ac:dyDescent="0.35">
      <c r="A84" s="124"/>
    </row>
    <row r="85" spans="1:1" x14ac:dyDescent="0.35">
      <c r="A85" s="124"/>
    </row>
    <row r="86" spans="1:1" x14ac:dyDescent="0.35">
      <c r="A86" s="124"/>
    </row>
    <row r="87" spans="1:1" x14ac:dyDescent="0.35">
      <c r="A87" s="124"/>
    </row>
    <row r="88" spans="1:1" x14ac:dyDescent="0.35">
      <c r="A88" s="124"/>
    </row>
    <row r="89" spans="1:1" x14ac:dyDescent="0.35">
      <c r="A89" s="124"/>
    </row>
    <row r="90" spans="1:1" x14ac:dyDescent="0.35">
      <c r="A90" s="124"/>
    </row>
    <row r="91" spans="1:1" x14ac:dyDescent="0.35">
      <c r="A91" s="124"/>
    </row>
    <row r="92" spans="1:1" x14ac:dyDescent="0.35">
      <c r="A92" s="124"/>
    </row>
    <row r="93" spans="1:1" x14ac:dyDescent="0.35">
      <c r="A93" s="124"/>
    </row>
    <row r="94" spans="1:1" x14ac:dyDescent="0.35">
      <c r="A94" s="124"/>
    </row>
    <row r="95" spans="1:1" x14ac:dyDescent="0.35">
      <c r="A95" s="124"/>
    </row>
    <row r="96" spans="1:1" x14ac:dyDescent="0.35">
      <c r="A96" s="124"/>
    </row>
    <row r="97" spans="1:1" x14ac:dyDescent="0.35">
      <c r="A97" s="124"/>
    </row>
    <row r="98" spans="1:1" x14ac:dyDescent="0.35">
      <c r="A98" s="124"/>
    </row>
    <row r="99" spans="1:1" x14ac:dyDescent="0.35">
      <c r="A99" s="124"/>
    </row>
    <row r="100" spans="1:1" x14ac:dyDescent="0.35">
      <c r="A100" s="124"/>
    </row>
    <row r="101" spans="1:1" x14ac:dyDescent="0.35">
      <c r="A101" s="124"/>
    </row>
    <row r="102" spans="1:1" x14ac:dyDescent="0.35">
      <c r="A102" s="124"/>
    </row>
    <row r="103" spans="1:1" x14ac:dyDescent="0.35">
      <c r="A103" s="124"/>
    </row>
    <row r="104" spans="1:1" x14ac:dyDescent="0.35">
      <c r="A104" s="124"/>
    </row>
    <row r="105" spans="1:1" x14ac:dyDescent="0.35">
      <c r="A105" s="124"/>
    </row>
    <row r="106" spans="1:1" x14ac:dyDescent="0.35">
      <c r="A106" s="124"/>
    </row>
    <row r="107" spans="1:1" x14ac:dyDescent="0.35">
      <c r="A107" s="124"/>
    </row>
    <row r="108" spans="1:1" x14ac:dyDescent="0.35">
      <c r="A108" s="124"/>
    </row>
    <row r="109" spans="1:1" x14ac:dyDescent="0.35">
      <c r="A109" s="124"/>
    </row>
    <row r="110" spans="1:1" x14ac:dyDescent="0.35">
      <c r="A110" s="124"/>
    </row>
    <row r="111" spans="1:1" x14ac:dyDescent="0.35">
      <c r="A111" s="124"/>
    </row>
    <row r="112" spans="1:1" x14ac:dyDescent="0.35">
      <c r="A112" s="124"/>
    </row>
    <row r="113" spans="1:1" x14ac:dyDescent="0.35">
      <c r="A113" s="124"/>
    </row>
    <row r="114" spans="1:1" x14ac:dyDescent="0.35">
      <c r="A114" s="124"/>
    </row>
    <row r="115" spans="1:1" x14ac:dyDescent="0.35">
      <c r="A115" s="124"/>
    </row>
    <row r="116" spans="1:1" x14ac:dyDescent="0.35">
      <c r="A116" s="124"/>
    </row>
    <row r="117" spans="1:1" x14ac:dyDescent="0.35">
      <c r="A117" s="124"/>
    </row>
    <row r="118" spans="1:1" x14ac:dyDescent="0.35">
      <c r="A118" s="124"/>
    </row>
    <row r="119" spans="1:1" x14ac:dyDescent="0.35">
      <c r="A119" s="124"/>
    </row>
    <row r="120" spans="1:1" x14ac:dyDescent="0.35">
      <c r="A120" s="124"/>
    </row>
    <row r="121" spans="1:1" x14ac:dyDescent="0.35">
      <c r="A121" s="124"/>
    </row>
    <row r="122" spans="1:1" x14ac:dyDescent="0.35">
      <c r="A122" s="124"/>
    </row>
    <row r="123" spans="1:1" x14ac:dyDescent="0.35">
      <c r="A123" s="124"/>
    </row>
    <row r="124" spans="1:1" x14ac:dyDescent="0.35">
      <c r="A124" s="124"/>
    </row>
    <row r="125" spans="1:1" x14ac:dyDescent="0.35">
      <c r="A125" s="124"/>
    </row>
    <row r="126" spans="1:1" x14ac:dyDescent="0.35">
      <c r="A126" s="124"/>
    </row>
    <row r="127" spans="1:1" x14ac:dyDescent="0.35">
      <c r="A127" s="124"/>
    </row>
    <row r="128" spans="1:1" x14ac:dyDescent="0.35">
      <c r="A128" s="124"/>
    </row>
    <row r="129" spans="1:1" x14ac:dyDescent="0.35">
      <c r="A129" s="124"/>
    </row>
    <row r="130" spans="1:1" x14ac:dyDescent="0.35">
      <c r="A130" s="124"/>
    </row>
    <row r="131" spans="1:1" x14ac:dyDescent="0.35">
      <c r="A131" s="124"/>
    </row>
    <row r="132" spans="1:1" x14ac:dyDescent="0.35">
      <c r="A132" s="124"/>
    </row>
    <row r="133" spans="1:1" x14ac:dyDescent="0.35">
      <c r="A133" s="124"/>
    </row>
    <row r="134" spans="1:1" x14ac:dyDescent="0.35">
      <c r="A134" s="124"/>
    </row>
    <row r="135" spans="1:1" x14ac:dyDescent="0.35">
      <c r="A135" s="124"/>
    </row>
    <row r="136" spans="1:1" x14ac:dyDescent="0.35">
      <c r="A136" s="124"/>
    </row>
    <row r="137" spans="1:1" x14ac:dyDescent="0.35">
      <c r="A137" s="124"/>
    </row>
    <row r="138" spans="1:1" x14ac:dyDescent="0.35">
      <c r="A138" s="124"/>
    </row>
    <row r="139" spans="1:1" x14ac:dyDescent="0.35">
      <c r="A139" s="124"/>
    </row>
    <row r="140" spans="1:1" x14ac:dyDescent="0.35">
      <c r="A140" s="124"/>
    </row>
    <row r="141" spans="1:1" x14ac:dyDescent="0.35">
      <c r="A141" s="124"/>
    </row>
    <row r="142" spans="1:1" x14ac:dyDescent="0.35">
      <c r="A142" s="124"/>
    </row>
    <row r="143" spans="1:1" x14ac:dyDescent="0.35">
      <c r="A143" s="124"/>
    </row>
    <row r="144" spans="1:1" x14ac:dyDescent="0.35">
      <c r="A144" s="124"/>
    </row>
    <row r="145" spans="1:1" x14ac:dyDescent="0.35">
      <c r="A145" s="124"/>
    </row>
    <row r="146" spans="1:1" x14ac:dyDescent="0.35">
      <c r="A146" s="124"/>
    </row>
    <row r="147" spans="1:1" x14ac:dyDescent="0.35">
      <c r="A147" s="124"/>
    </row>
    <row r="148" spans="1:1" x14ac:dyDescent="0.35">
      <c r="A148" s="124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81" t="s">
        <v>128</v>
      </c>
      <c r="H1" s="181"/>
      <c r="I1" s="181"/>
    </row>
    <row r="2" spans="1:11" s="35" customFormat="1" ht="26.1" customHeight="1" x14ac:dyDescent="0.35">
      <c r="G2" s="180" t="s">
        <v>33</v>
      </c>
      <c r="H2" s="180"/>
      <c r="I2" s="180"/>
    </row>
    <row r="3" spans="1:11" s="35" customFormat="1" ht="26.1" customHeight="1" x14ac:dyDescent="0.35">
      <c r="G3" s="102" t="s">
        <v>135</v>
      </c>
      <c r="H3" s="102"/>
      <c r="I3" s="102"/>
    </row>
    <row r="4" spans="1:11" s="35" customFormat="1" ht="26.1" customHeight="1" x14ac:dyDescent="0.4">
      <c r="F4" s="44"/>
      <c r="G4" s="179" t="s">
        <v>261</v>
      </c>
      <c r="H4" s="179"/>
      <c r="I4" s="179"/>
    </row>
    <row r="5" spans="1:11" ht="32.25" customHeight="1" x14ac:dyDescent="0.35"/>
    <row r="6" spans="1:11" s="92" customFormat="1" ht="28.8" customHeight="1" x14ac:dyDescent="0.35">
      <c r="A6" s="178" t="s">
        <v>136</v>
      </c>
      <c r="B6" s="178"/>
      <c r="C6" s="178"/>
      <c r="D6" s="178"/>
      <c r="E6" s="178"/>
      <c r="F6" s="178"/>
      <c r="G6" s="178"/>
      <c r="H6" s="178"/>
      <c r="I6" s="178"/>
    </row>
    <row r="7" spans="1:11" s="92" customFormat="1" ht="28.8" customHeight="1" x14ac:dyDescent="0.35">
      <c r="A7" s="178" t="s">
        <v>245</v>
      </c>
      <c r="B7" s="178"/>
      <c r="C7" s="178"/>
      <c r="D7" s="178"/>
      <c r="E7" s="178"/>
      <c r="F7" s="178"/>
      <c r="G7" s="178"/>
      <c r="H7" s="178"/>
      <c r="I7" s="178"/>
    </row>
    <row r="8" spans="1:11" s="78" customFormat="1" ht="24.75" customHeight="1" x14ac:dyDescent="0.35">
      <c r="A8" s="73"/>
      <c r="B8" s="79"/>
      <c r="C8" s="79"/>
      <c r="D8" s="79"/>
      <c r="E8" s="80"/>
      <c r="F8" s="80"/>
      <c r="G8" s="74"/>
      <c r="H8" s="80"/>
      <c r="I8" s="81" t="s">
        <v>36</v>
      </c>
    </row>
    <row r="9" spans="1:11" s="76" customFormat="1" ht="114.75" customHeight="1" x14ac:dyDescent="0.3">
      <c r="A9" s="140" t="s">
        <v>69</v>
      </c>
      <c r="B9" s="140" t="s">
        <v>145</v>
      </c>
      <c r="C9" s="72" t="s">
        <v>146</v>
      </c>
      <c r="D9" s="139" t="s">
        <v>147</v>
      </c>
      <c r="E9" s="77" t="s">
        <v>80</v>
      </c>
      <c r="F9" s="77" t="s">
        <v>81</v>
      </c>
      <c r="G9" s="77" t="s">
        <v>82</v>
      </c>
      <c r="H9" s="77" t="s">
        <v>83</v>
      </c>
      <c r="I9" s="77" t="s">
        <v>84</v>
      </c>
    </row>
    <row r="10" spans="1:11" ht="31.8" customHeight="1" x14ac:dyDescent="0.35">
      <c r="A10" s="23" t="s">
        <v>148</v>
      </c>
      <c r="B10" s="23"/>
      <c r="C10" s="23"/>
      <c r="D10" s="27" t="s">
        <v>55</v>
      </c>
      <c r="E10" s="83"/>
      <c r="F10" s="57"/>
      <c r="G10" s="57"/>
      <c r="H10" s="57"/>
      <c r="I10" s="84">
        <f>I11</f>
        <v>4439700</v>
      </c>
    </row>
    <row r="11" spans="1:11" ht="31.8" customHeight="1" x14ac:dyDescent="0.35">
      <c r="A11" s="23" t="s">
        <v>149</v>
      </c>
      <c r="B11" s="125"/>
      <c r="C11" s="23"/>
      <c r="D11" s="27" t="s">
        <v>55</v>
      </c>
      <c r="E11" s="83"/>
      <c r="F11" s="57"/>
      <c r="G11" s="57"/>
      <c r="H11" s="57"/>
      <c r="I11" s="84">
        <f>I12</f>
        <v>4439700</v>
      </c>
    </row>
    <row r="12" spans="1:11" ht="51.6" customHeight="1" x14ac:dyDescent="0.35">
      <c r="A12" s="23" t="s">
        <v>150</v>
      </c>
      <c r="B12" s="23" t="s">
        <v>151</v>
      </c>
      <c r="C12" s="23" t="s">
        <v>72</v>
      </c>
      <c r="D12" s="27" t="s">
        <v>152</v>
      </c>
      <c r="E12" s="83" t="s">
        <v>85</v>
      </c>
      <c r="F12" s="57"/>
      <c r="G12" s="57"/>
      <c r="H12" s="57"/>
      <c r="I12" s="84">
        <v>4439700</v>
      </c>
    </row>
    <row r="13" spans="1:11" ht="31.8" hidden="1" customHeight="1" x14ac:dyDescent="0.35">
      <c r="A13" s="83">
        <v>1000000</v>
      </c>
      <c r="B13" s="83"/>
      <c r="C13" s="83"/>
      <c r="D13" s="88" t="s">
        <v>67</v>
      </c>
      <c r="E13" s="83"/>
      <c r="F13" s="57"/>
      <c r="G13" s="57"/>
      <c r="H13" s="57"/>
      <c r="I13" s="84">
        <f>I14</f>
        <v>0</v>
      </c>
    </row>
    <row r="14" spans="1:11" ht="31.8" hidden="1" customHeight="1" x14ac:dyDescent="0.35">
      <c r="A14" s="83">
        <v>1010000</v>
      </c>
      <c r="B14" s="83"/>
      <c r="C14" s="83"/>
      <c r="D14" s="88" t="s">
        <v>67</v>
      </c>
      <c r="E14" s="83"/>
      <c r="F14" s="57"/>
      <c r="G14" s="57"/>
      <c r="H14" s="57"/>
      <c r="I14" s="84">
        <f>I15</f>
        <v>0</v>
      </c>
    </row>
    <row r="15" spans="1:11" ht="31.8" hidden="1" customHeight="1" x14ac:dyDescent="0.35">
      <c r="A15" s="83">
        <v>1015020</v>
      </c>
      <c r="B15" s="83"/>
      <c r="C15" s="91"/>
      <c r="D15" s="136" t="s">
        <v>185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5">
      <c r="A16" s="23" t="s">
        <v>187</v>
      </c>
      <c r="B16" s="23" t="s">
        <v>188</v>
      </c>
      <c r="C16" s="23" t="s">
        <v>75</v>
      </c>
      <c r="D16" s="136" t="s">
        <v>186</v>
      </c>
      <c r="E16" s="83" t="s">
        <v>85</v>
      </c>
      <c r="F16" s="57"/>
      <c r="G16" s="57"/>
      <c r="H16" s="57"/>
      <c r="I16" s="84"/>
      <c r="K16" s="3">
        <v>130107</v>
      </c>
    </row>
    <row r="17" spans="1:11" ht="45" hidden="1" customHeight="1" x14ac:dyDescent="0.35">
      <c r="A17" s="23" t="s">
        <v>183</v>
      </c>
      <c r="B17" s="23"/>
      <c r="C17" s="23"/>
      <c r="D17" s="135" t="s">
        <v>65</v>
      </c>
      <c r="E17" s="83"/>
      <c r="F17" s="57"/>
      <c r="G17" s="57"/>
      <c r="H17" s="57"/>
      <c r="I17" s="84">
        <f>I18</f>
        <v>0</v>
      </c>
    </row>
    <row r="18" spans="1:11" ht="35.25" hidden="1" customHeight="1" x14ac:dyDescent="0.35">
      <c r="A18" s="23" t="s">
        <v>184</v>
      </c>
      <c r="B18" s="23"/>
      <c r="C18" s="23"/>
      <c r="D18" s="135" t="s">
        <v>65</v>
      </c>
      <c r="E18" s="83"/>
      <c r="F18" s="57"/>
      <c r="G18" s="57"/>
      <c r="H18" s="57"/>
      <c r="I18" s="84">
        <f>I19</f>
        <v>0</v>
      </c>
    </row>
    <row r="19" spans="1:11" ht="48.6" hidden="1" customHeight="1" x14ac:dyDescent="0.35">
      <c r="A19" s="23" t="s">
        <v>232</v>
      </c>
      <c r="B19" s="83"/>
      <c r="C19" s="91"/>
      <c r="D19" s="65" t="s">
        <v>233</v>
      </c>
      <c r="E19" s="83"/>
      <c r="F19" s="57"/>
      <c r="G19" s="57"/>
      <c r="H19" s="57"/>
      <c r="I19" s="84">
        <f>I20</f>
        <v>0</v>
      </c>
    </row>
    <row r="20" spans="1:11" ht="56.4" hidden="1" customHeight="1" x14ac:dyDescent="0.35">
      <c r="A20" s="23" t="s">
        <v>234</v>
      </c>
      <c r="B20" s="23" t="s">
        <v>235</v>
      </c>
      <c r="C20" s="23" t="s">
        <v>79</v>
      </c>
      <c r="D20" s="27" t="s">
        <v>236</v>
      </c>
      <c r="E20" s="83" t="s">
        <v>85</v>
      </c>
      <c r="F20" s="57"/>
      <c r="G20" s="57"/>
      <c r="H20" s="57"/>
      <c r="I20" s="84"/>
      <c r="K20" s="3">
        <v>91204</v>
      </c>
    </row>
    <row r="21" spans="1:11" ht="40.5" customHeight="1" x14ac:dyDescent="0.35">
      <c r="A21" s="57"/>
      <c r="B21" s="91"/>
      <c r="C21" s="57"/>
      <c r="D21" s="90" t="s">
        <v>89</v>
      </c>
      <c r="E21" s="57"/>
      <c r="F21" s="57"/>
      <c r="G21" s="57"/>
      <c r="H21" s="57"/>
      <c r="I21" s="84">
        <f>I10+I13+I17</f>
        <v>4439700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16384" width="9.109375" style="3"/>
  </cols>
  <sheetData>
    <row r="1" spans="1:10" s="35" customFormat="1" ht="26.1" customHeight="1" x14ac:dyDescent="0.4">
      <c r="G1" s="99" t="s">
        <v>138</v>
      </c>
      <c r="H1" s="100"/>
      <c r="I1" s="100"/>
    </row>
    <row r="2" spans="1:10" s="35" customFormat="1" ht="26.1" customHeight="1" x14ac:dyDescent="0.35">
      <c r="G2" s="180" t="s">
        <v>33</v>
      </c>
      <c r="H2" s="180"/>
      <c r="I2" s="180"/>
    </row>
    <row r="3" spans="1:10" s="35" customFormat="1" ht="26.1" customHeight="1" x14ac:dyDescent="0.4">
      <c r="G3" s="99" t="s">
        <v>135</v>
      </c>
      <c r="H3" s="99"/>
      <c r="I3" s="100"/>
    </row>
    <row r="4" spans="1:10" s="35" customFormat="1" ht="26.1" customHeight="1" x14ac:dyDescent="0.4">
      <c r="G4" s="101" t="s">
        <v>262</v>
      </c>
      <c r="H4" s="101"/>
      <c r="I4" s="100"/>
    </row>
    <row r="5" spans="1:10" x14ac:dyDescent="0.35">
      <c r="G5" s="42"/>
      <c r="H5" s="42"/>
    </row>
    <row r="6" spans="1:10" s="93" customFormat="1" ht="24.75" customHeight="1" x14ac:dyDescent="0.35">
      <c r="A6" s="183" t="s">
        <v>88</v>
      </c>
      <c r="B6" s="184"/>
      <c r="C6" s="184"/>
      <c r="D6" s="184"/>
      <c r="E6" s="184"/>
      <c r="F6" s="184"/>
      <c r="G6" s="184"/>
      <c r="H6" s="184"/>
    </row>
    <row r="7" spans="1:10" s="93" customFormat="1" ht="27" customHeight="1" x14ac:dyDescent="0.35">
      <c r="A7" s="182" t="s">
        <v>248</v>
      </c>
      <c r="B7" s="182"/>
      <c r="C7" s="182"/>
      <c r="D7" s="182"/>
      <c r="E7" s="182"/>
      <c r="F7" s="182"/>
      <c r="G7" s="182"/>
      <c r="H7" s="182"/>
    </row>
    <row r="8" spans="1:10" s="78" customFormat="1" ht="18" customHeight="1" x14ac:dyDescent="0.35">
      <c r="A8" s="73"/>
      <c r="B8" s="79"/>
      <c r="C8" s="79"/>
      <c r="D8" s="79"/>
      <c r="E8" s="80"/>
      <c r="F8" s="80"/>
      <c r="G8" s="74"/>
      <c r="H8" s="81" t="s">
        <v>36</v>
      </c>
    </row>
    <row r="9" spans="1:10" s="89" customFormat="1" ht="104.4" customHeight="1" x14ac:dyDescent="0.25">
      <c r="A9" s="72" t="s">
        <v>69</v>
      </c>
      <c r="B9" s="72" t="s">
        <v>145</v>
      </c>
      <c r="C9" s="72" t="s">
        <v>146</v>
      </c>
      <c r="D9" s="139" t="s">
        <v>147</v>
      </c>
      <c r="E9" s="75" t="s">
        <v>86</v>
      </c>
      <c r="F9" s="51" t="s">
        <v>2</v>
      </c>
      <c r="G9" s="75" t="s">
        <v>3</v>
      </c>
      <c r="H9" s="75" t="s">
        <v>87</v>
      </c>
    </row>
    <row r="10" spans="1:10" s="154" customFormat="1" ht="18.600000000000001" customHeight="1" x14ac:dyDescent="0.2">
      <c r="A10" s="155">
        <v>1</v>
      </c>
      <c r="B10" s="155">
        <v>2</v>
      </c>
      <c r="C10" s="155">
        <v>3</v>
      </c>
      <c r="D10" s="156">
        <v>4</v>
      </c>
      <c r="E10" s="157">
        <v>5</v>
      </c>
      <c r="F10" s="155">
        <v>6</v>
      </c>
      <c r="G10" s="157">
        <v>7</v>
      </c>
      <c r="H10" s="157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249</v>
      </c>
      <c r="F11" s="144">
        <f>F12+F16</f>
        <v>770870</v>
      </c>
      <c r="G11" s="87">
        <v>0</v>
      </c>
      <c r="H11" s="84">
        <f>F11+G11</f>
        <v>770870</v>
      </c>
    </row>
    <row r="12" spans="1:10" s="89" customFormat="1" ht="26.4" customHeight="1" x14ac:dyDescent="0.25">
      <c r="A12" s="23" t="s">
        <v>148</v>
      </c>
      <c r="B12" s="23"/>
      <c r="C12" s="23"/>
      <c r="D12" s="27" t="s">
        <v>55</v>
      </c>
      <c r="E12" s="82"/>
      <c r="F12" s="144">
        <f>F13</f>
        <v>329320</v>
      </c>
      <c r="G12" s="87">
        <v>0</v>
      </c>
      <c r="H12" s="84">
        <f t="shared" ref="H12:H40" si="0">F12+G12</f>
        <v>329320</v>
      </c>
    </row>
    <row r="13" spans="1:10" ht="34.200000000000003" customHeight="1" x14ac:dyDescent="0.35">
      <c r="A13" s="23" t="s">
        <v>149</v>
      </c>
      <c r="B13" s="125"/>
      <c r="C13" s="23"/>
      <c r="D13" s="27" t="s">
        <v>55</v>
      </c>
      <c r="E13" s="57"/>
      <c r="F13" s="84">
        <f>F14+F15</f>
        <v>329320</v>
      </c>
      <c r="G13" s="87">
        <v>0</v>
      </c>
      <c r="H13" s="84">
        <f t="shared" si="0"/>
        <v>329320</v>
      </c>
      <c r="J13" s="58" t="s">
        <v>54</v>
      </c>
    </row>
    <row r="14" spans="1:10" ht="34.200000000000003" customHeight="1" x14ac:dyDescent="0.35">
      <c r="A14" s="23" t="s">
        <v>153</v>
      </c>
      <c r="B14" s="126" t="s">
        <v>154</v>
      </c>
      <c r="C14" s="23" t="s">
        <v>73</v>
      </c>
      <c r="D14" s="27" t="s">
        <v>57</v>
      </c>
      <c r="E14" s="57"/>
      <c r="F14" s="84">
        <v>231960</v>
      </c>
      <c r="G14" s="87">
        <v>0</v>
      </c>
      <c r="H14" s="84">
        <f t="shared" si="0"/>
        <v>231960</v>
      </c>
      <c r="J14" s="58" t="s">
        <v>56</v>
      </c>
    </row>
    <row r="15" spans="1:10" ht="34.200000000000003" customHeight="1" x14ac:dyDescent="0.35">
      <c r="A15" s="23" t="s">
        <v>158</v>
      </c>
      <c r="B15" s="126" t="s">
        <v>159</v>
      </c>
      <c r="C15" s="23" t="s">
        <v>132</v>
      </c>
      <c r="D15" s="27" t="s">
        <v>133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131</v>
      </c>
    </row>
    <row r="16" spans="1:10" s="134" customFormat="1" ht="42.6" customHeight="1" x14ac:dyDescent="0.25">
      <c r="A16" s="23" t="s">
        <v>183</v>
      </c>
      <c r="B16" s="23"/>
      <c r="C16" s="23"/>
      <c r="D16" s="143" t="s">
        <v>65</v>
      </c>
      <c r="E16" s="90"/>
      <c r="F16" s="84">
        <f>F17</f>
        <v>441550</v>
      </c>
      <c r="G16" s="87">
        <v>0</v>
      </c>
      <c r="H16" s="84">
        <f t="shared" si="0"/>
        <v>441550</v>
      </c>
      <c r="J16" s="58"/>
    </row>
    <row r="17" spans="1:10" s="134" customFormat="1" ht="42.6" customHeight="1" x14ac:dyDescent="0.25">
      <c r="A17" s="23" t="s">
        <v>184</v>
      </c>
      <c r="B17" s="23"/>
      <c r="C17" s="23"/>
      <c r="D17" s="143" t="s">
        <v>65</v>
      </c>
      <c r="E17" s="82"/>
      <c r="F17" s="84">
        <f>F18</f>
        <v>441550</v>
      </c>
      <c r="G17" s="87">
        <v>0</v>
      </c>
      <c r="H17" s="84">
        <f t="shared" si="0"/>
        <v>441550</v>
      </c>
      <c r="J17" s="63"/>
    </row>
    <row r="18" spans="1:10" ht="34.200000000000003" customHeight="1" x14ac:dyDescent="0.35">
      <c r="A18" s="23" t="s">
        <v>231</v>
      </c>
      <c r="B18" s="83">
        <v>3400</v>
      </c>
      <c r="C18" s="83">
        <v>1090</v>
      </c>
      <c r="D18" s="66" t="s">
        <v>57</v>
      </c>
      <c r="E18" s="57"/>
      <c r="F18" s="84">
        <v>441550</v>
      </c>
      <c r="G18" s="87">
        <v>0</v>
      </c>
      <c r="H18" s="84">
        <f t="shared" si="0"/>
        <v>441550</v>
      </c>
      <c r="J18" s="58" t="s">
        <v>56</v>
      </c>
    </row>
    <row r="19" spans="1:10" ht="34.200000000000003" customHeight="1" x14ac:dyDescent="0.35">
      <c r="A19" s="23" t="s">
        <v>148</v>
      </c>
      <c r="B19" s="23"/>
      <c r="C19" s="23"/>
      <c r="D19" s="27" t="s">
        <v>55</v>
      </c>
      <c r="E19" s="85" t="s">
        <v>259</v>
      </c>
      <c r="F19" s="84">
        <f>F20</f>
        <v>74200</v>
      </c>
      <c r="G19" s="87">
        <v>0</v>
      </c>
      <c r="H19" s="84">
        <f t="shared" si="0"/>
        <v>74200</v>
      </c>
      <c r="J19" s="58"/>
    </row>
    <row r="20" spans="1:10" ht="34.200000000000003" customHeight="1" x14ac:dyDescent="0.35">
      <c r="A20" s="23" t="s">
        <v>149</v>
      </c>
      <c r="B20" s="125"/>
      <c r="C20" s="23"/>
      <c r="D20" s="27" t="s">
        <v>55</v>
      </c>
      <c r="E20" s="85"/>
      <c r="F20" s="84">
        <f>F21</f>
        <v>74200</v>
      </c>
      <c r="G20" s="87">
        <v>0</v>
      </c>
      <c r="H20" s="84">
        <f t="shared" si="0"/>
        <v>74200</v>
      </c>
      <c r="J20" s="58"/>
    </row>
    <row r="21" spans="1:10" ht="34.200000000000003" customHeight="1" x14ac:dyDescent="0.35">
      <c r="A21" s="23" t="s">
        <v>243</v>
      </c>
      <c r="B21" s="126"/>
      <c r="C21" s="23"/>
      <c r="D21" s="132" t="s">
        <v>155</v>
      </c>
      <c r="E21" s="85"/>
      <c r="F21" s="84">
        <f>F22</f>
        <v>74200</v>
      </c>
      <c r="G21" s="87">
        <v>0</v>
      </c>
      <c r="H21" s="84">
        <f t="shared" si="0"/>
        <v>74200</v>
      </c>
      <c r="J21" s="58"/>
    </row>
    <row r="22" spans="1:10" ht="34.200000000000003" customHeight="1" x14ac:dyDescent="0.35">
      <c r="A22" s="23" t="s">
        <v>242</v>
      </c>
      <c r="B22" s="126" t="s">
        <v>157</v>
      </c>
      <c r="C22" s="23" t="s">
        <v>74</v>
      </c>
      <c r="D22" s="132" t="s">
        <v>156</v>
      </c>
      <c r="E22" s="85"/>
      <c r="F22" s="84">
        <v>74200</v>
      </c>
      <c r="G22" s="87">
        <v>0</v>
      </c>
      <c r="H22" s="84">
        <f t="shared" si="0"/>
        <v>74200</v>
      </c>
      <c r="J22" s="58" t="s">
        <v>58</v>
      </c>
    </row>
    <row r="23" spans="1:10" ht="43.2" customHeight="1" x14ac:dyDescent="0.35">
      <c r="A23" s="23" t="s">
        <v>148</v>
      </c>
      <c r="B23" s="23"/>
      <c r="C23" s="23"/>
      <c r="D23" s="27" t="s">
        <v>55</v>
      </c>
      <c r="E23" s="82" t="s">
        <v>250</v>
      </c>
      <c r="F23" s="84">
        <f>F24</f>
        <v>41540</v>
      </c>
      <c r="G23" s="87">
        <v>0</v>
      </c>
      <c r="H23" s="84">
        <f t="shared" si="0"/>
        <v>41540</v>
      </c>
      <c r="J23" s="58"/>
    </row>
    <row r="24" spans="1:10" ht="34.200000000000003" customHeight="1" x14ac:dyDescent="0.35">
      <c r="A24" s="23" t="s">
        <v>149</v>
      </c>
      <c r="B24" s="125"/>
      <c r="C24" s="23"/>
      <c r="D24" s="27" t="s">
        <v>55</v>
      </c>
      <c r="E24" s="82"/>
      <c r="F24" s="84">
        <f>F25+F26</f>
        <v>41540</v>
      </c>
      <c r="G24" s="87">
        <v>0</v>
      </c>
      <c r="H24" s="84">
        <f t="shared" si="0"/>
        <v>41540</v>
      </c>
      <c r="J24" s="58"/>
    </row>
    <row r="25" spans="1:10" ht="34.200000000000003" customHeight="1" x14ac:dyDescent="0.35">
      <c r="A25" s="23" t="s">
        <v>160</v>
      </c>
      <c r="B25" s="23" t="s">
        <v>161</v>
      </c>
      <c r="C25" s="23" t="s">
        <v>74</v>
      </c>
      <c r="D25" s="90" t="s">
        <v>162</v>
      </c>
      <c r="E25" s="82"/>
      <c r="F25" s="84">
        <v>14040</v>
      </c>
      <c r="G25" s="87">
        <v>0</v>
      </c>
      <c r="H25" s="84">
        <f t="shared" si="0"/>
        <v>14040</v>
      </c>
      <c r="J25" s="58" t="s">
        <v>59</v>
      </c>
    </row>
    <row r="26" spans="1:10" ht="34.200000000000003" customHeight="1" x14ac:dyDescent="0.35">
      <c r="A26" s="23" t="s">
        <v>163</v>
      </c>
      <c r="B26" s="23"/>
      <c r="C26" s="23"/>
      <c r="D26" s="145" t="s">
        <v>164</v>
      </c>
      <c r="E26" s="82"/>
      <c r="F26" s="84">
        <f>F27+F28</f>
        <v>27500</v>
      </c>
      <c r="G26" s="87">
        <v>0</v>
      </c>
      <c r="H26" s="84">
        <f t="shared" si="0"/>
        <v>27500</v>
      </c>
      <c r="J26" s="58"/>
    </row>
    <row r="27" spans="1:10" ht="43.2" customHeight="1" x14ac:dyDescent="0.35">
      <c r="A27" s="23" t="s">
        <v>165</v>
      </c>
      <c r="B27" s="23" t="s">
        <v>166</v>
      </c>
      <c r="C27" s="23" t="s">
        <v>74</v>
      </c>
      <c r="D27" s="131" t="s">
        <v>169</v>
      </c>
      <c r="E27" s="57"/>
      <c r="F27" s="84">
        <v>6700</v>
      </c>
      <c r="G27" s="87">
        <v>0</v>
      </c>
      <c r="H27" s="84">
        <f t="shared" si="0"/>
        <v>6700</v>
      </c>
      <c r="J27" s="58" t="s">
        <v>60</v>
      </c>
    </row>
    <row r="28" spans="1:10" ht="33.6" customHeight="1" x14ac:dyDescent="0.35">
      <c r="A28" s="23" t="s">
        <v>167</v>
      </c>
      <c r="B28" s="23" t="s">
        <v>168</v>
      </c>
      <c r="C28" s="23" t="s">
        <v>74</v>
      </c>
      <c r="D28" s="131" t="s">
        <v>170</v>
      </c>
      <c r="E28" s="57"/>
      <c r="F28" s="84">
        <v>20800</v>
      </c>
      <c r="G28" s="87">
        <v>0</v>
      </c>
      <c r="H28" s="84">
        <f t="shared" si="0"/>
        <v>20800</v>
      </c>
      <c r="J28" s="58" t="s">
        <v>61</v>
      </c>
    </row>
    <row r="29" spans="1:10" ht="43.2" customHeight="1" x14ac:dyDescent="0.35">
      <c r="A29" s="23" t="s">
        <v>148</v>
      </c>
      <c r="B29" s="23"/>
      <c r="C29" s="23"/>
      <c r="D29" s="27" t="s">
        <v>55</v>
      </c>
      <c r="E29" s="82" t="s">
        <v>251</v>
      </c>
      <c r="F29" s="84">
        <f>F30</f>
        <v>56800</v>
      </c>
      <c r="G29" s="87">
        <v>0</v>
      </c>
      <c r="H29" s="84">
        <f t="shared" si="0"/>
        <v>56800</v>
      </c>
      <c r="J29" s="58"/>
    </row>
    <row r="30" spans="1:10" ht="34.200000000000003" customHeight="1" x14ac:dyDescent="0.35">
      <c r="A30" s="23" t="s">
        <v>149</v>
      </c>
      <c r="B30" s="125"/>
      <c r="C30" s="23"/>
      <c r="D30" s="27" t="s">
        <v>55</v>
      </c>
      <c r="E30" s="82"/>
      <c r="F30" s="84">
        <f>F31</f>
        <v>56800</v>
      </c>
      <c r="G30" s="87">
        <v>0</v>
      </c>
      <c r="H30" s="84">
        <f t="shared" si="0"/>
        <v>56800</v>
      </c>
      <c r="J30" s="58"/>
    </row>
    <row r="31" spans="1:10" ht="43.2" customHeight="1" x14ac:dyDescent="0.35">
      <c r="A31" s="23" t="s">
        <v>171</v>
      </c>
      <c r="B31" s="23" t="s">
        <v>172</v>
      </c>
      <c r="C31" s="23" t="s">
        <v>130</v>
      </c>
      <c r="D31" s="62" t="s">
        <v>134</v>
      </c>
      <c r="E31" s="82"/>
      <c r="F31" s="84">
        <v>56800</v>
      </c>
      <c r="G31" s="87">
        <v>0</v>
      </c>
      <c r="H31" s="84">
        <f t="shared" si="0"/>
        <v>56800</v>
      </c>
      <c r="J31" s="61" t="s">
        <v>129</v>
      </c>
    </row>
    <row r="32" spans="1:10" ht="43.2" customHeight="1" x14ac:dyDescent="0.35">
      <c r="A32" s="23" t="s">
        <v>148</v>
      </c>
      <c r="B32" s="23"/>
      <c r="C32" s="23"/>
      <c r="D32" s="27" t="s">
        <v>55</v>
      </c>
      <c r="E32" s="82" t="s">
        <v>252</v>
      </c>
      <c r="F32" s="84">
        <f>F33</f>
        <v>34500</v>
      </c>
      <c r="G32" s="87">
        <v>0</v>
      </c>
      <c r="H32" s="84">
        <f t="shared" si="0"/>
        <v>34500</v>
      </c>
      <c r="J32" s="58" t="s">
        <v>54</v>
      </c>
    </row>
    <row r="33" spans="1:10" ht="33.6" customHeight="1" x14ac:dyDescent="0.35">
      <c r="A33" s="23" t="s">
        <v>149</v>
      </c>
      <c r="B33" s="125"/>
      <c r="C33" s="23"/>
      <c r="D33" s="27" t="s">
        <v>55</v>
      </c>
      <c r="E33" s="82"/>
      <c r="F33" s="84">
        <f>F34</f>
        <v>34500</v>
      </c>
      <c r="G33" s="87">
        <v>0</v>
      </c>
      <c r="H33" s="84">
        <f t="shared" si="0"/>
        <v>34500</v>
      </c>
      <c r="J33" s="58"/>
    </row>
    <row r="34" spans="1:10" ht="33.6" customHeight="1" x14ac:dyDescent="0.35">
      <c r="A34" s="23" t="s">
        <v>173</v>
      </c>
      <c r="B34" s="23"/>
      <c r="C34" s="23"/>
      <c r="D34" s="131" t="s">
        <v>176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42.6" customHeight="1" x14ac:dyDescent="0.35">
      <c r="A35" s="23" t="s">
        <v>174</v>
      </c>
      <c r="B35" s="125" t="s">
        <v>175</v>
      </c>
      <c r="C35" s="23" t="s">
        <v>75</v>
      </c>
      <c r="D35" s="131" t="s">
        <v>177</v>
      </c>
      <c r="E35" s="49"/>
      <c r="F35" s="84">
        <v>34500</v>
      </c>
      <c r="G35" s="87">
        <v>0</v>
      </c>
      <c r="H35" s="84">
        <f t="shared" si="0"/>
        <v>34500</v>
      </c>
      <c r="J35" s="58" t="s">
        <v>62</v>
      </c>
    </row>
    <row r="36" spans="1:10" ht="61.2" customHeight="1" x14ac:dyDescent="0.35">
      <c r="A36" s="23" t="s">
        <v>148</v>
      </c>
      <c r="B36" s="23"/>
      <c r="C36" s="23"/>
      <c r="D36" s="27" t="s">
        <v>55</v>
      </c>
      <c r="E36" s="86" t="s">
        <v>260</v>
      </c>
      <c r="F36" s="84">
        <f>F37</f>
        <v>144260</v>
      </c>
      <c r="G36" s="87">
        <v>0</v>
      </c>
      <c r="H36" s="84">
        <f t="shared" si="0"/>
        <v>144260</v>
      </c>
      <c r="J36" s="58" t="s">
        <v>54</v>
      </c>
    </row>
    <row r="37" spans="1:10" ht="34.200000000000003" customHeight="1" x14ac:dyDescent="0.35">
      <c r="A37" s="23" t="s">
        <v>149</v>
      </c>
      <c r="B37" s="125"/>
      <c r="C37" s="23"/>
      <c r="D37" s="27" t="s">
        <v>55</v>
      </c>
      <c r="E37" s="86"/>
      <c r="F37" s="84">
        <f>F38+F39</f>
        <v>144260</v>
      </c>
      <c r="G37" s="87">
        <v>0</v>
      </c>
      <c r="H37" s="84">
        <f t="shared" si="0"/>
        <v>144260</v>
      </c>
      <c r="J37" s="58"/>
    </row>
    <row r="38" spans="1:10" ht="34.200000000000003" customHeight="1" x14ac:dyDescent="0.35">
      <c r="A38" s="23" t="s">
        <v>180</v>
      </c>
      <c r="B38" s="125" t="s">
        <v>181</v>
      </c>
      <c r="C38" s="23" t="s">
        <v>182</v>
      </c>
      <c r="D38" s="60" t="s">
        <v>66</v>
      </c>
      <c r="E38" s="86"/>
      <c r="F38" s="84">
        <v>142260</v>
      </c>
      <c r="G38" s="87">
        <v>0</v>
      </c>
      <c r="H38" s="84">
        <f t="shared" si="0"/>
        <v>142260</v>
      </c>
      <c r="J38" s="58" t="s">
        <v>253</v>
      </c>
    </row>
    <row r="39" spans="1:10" ht="34.200000000000003" customHeight="1" x14ac:dyDescent="0.35">
      <c r="A39" s="23" t="s">
        <v>178</v>
      </c>
      <c r="B39" s="127" t="s">
        <v>179</v>
      </c>
      <c r="C39" s="23" t="s">
        <v>76</v>
      </c>
      <c r="D39" s="134" t="s">
        <v>64</v>
      </c>
      <c r="E39" s="57"/>
      <c r="F39" s="84">
        <v>2000</v>
      </c>
      <c r="G39" s="87">
        <v>0</v>
      </c>
      <c r="H39" s="84">
        <f t="shared" si="0"/>
        <v>2000</v>
      </c>
      <c r="J39" s="58" t="s">
        <v>63</v>
      </c>
    </row>
    <row r="40" spans="1:10" ht="34.200000000000003" customHeight="1" x14ac:dyDescent="0.35">
      <c r="A40" s="57"/>
      <c r="B40" s="57"/>
      <c r="C40" s="57"/>
      <c r="D40" s="88" t="s">
        <v>89</v>
      </c>
      <c r="E40" s="57"/>
      <c r="F40" s="84">
        <f>F11+F19+F23+F29+F32+F36</f>
        <v>1122170</v>
      </c>
      <c r="G40" s="84">
        <f>G11+G19+G23+G29+G32+G36</f>
        <v>0</v>
      </c>
      <c r="H40" s="84">
        <f t="shared" si="0"/>
        <v>1122170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view="pageBreakPreview" zoomScale="60" zoomScaleNormal="100" workbookViewId="0">
      <selection activeCell="G7" sqref="G7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1.33203125" style="3" customWidth="1"/>
    <col min="6" max="6" width="10.109375" style="3" customWidth="1"/>
    <col min="7" max="7" width="12.109375" style="3" customWidth="1"/>
    <col min="8" max="8" width="10.5546875" style="3" customWidth="1"/>
    <col min="9" max="9" width="12.109375" style="3" customWidth="1"/>
    <col min="10" max="10" width="13.88671875" style="3" customWidth="1"/>
    <col min="11" max="16384" width="9.109375" style="3"/>
  </cols>
  <sheetData>
    <row r="1" spans="1:10" s="118" customFormat="1" ht="21.75" customHeight="1" x14ac:dyDescent="0.4">
      <c r="E1" s="119"/>
      <c r="F1" s="119"/>
      <c r="G1" s="181" t="s">
        <v>120</v>
      </c>
      <c r="H1" s="181"/>
      <c r="I1" s="181"/>
      <c r="J1" s="181"/>
    </row>
    <row r="2" spans="1:10" s="118" customFormat="1" ht="21" customHeight="1" x14ac:dyDescent="0.4">
      <c r="E2" s="120"/>
      <c r="F2" s="120"/>
      <c r="G2" s="180" t="s">
        <v>90</v>
      </c>
      <c r="H2" s="180"/>
      <c r="I2" s="180"/>
      <c r="J2" s="180"/>
    </row>
    <row r="3" spans="1:10" s="118" customFormat="1" ht="22.5" customHeight="1" x14ac:dyDescent="0.4">
      <c r="E3" s="119"/>
      <c r="F3" s="119"/>
      <c r="G3" s="181" t="s">
        <v>135</v>
      </c>
      <c r="H3" s="181"/>
      <c r="I3" s="181"/>
      <c r="J3" s="181"/>
    </row>
    <row r="4" spans="1:10" s="118" customFormat="1" ht="22.5" hidden="1" customHeight="1" x14ac:dyDescent="0.4">
      <c r="E4" s="119"/>
      <c r="F4" s="119"/>
      <c r="G4" s="94" t="s">
        <v>34</v>
      </c>
      <c r="H4" s="94"/>
      <c r="I4" s="102"/>
      <c r="J4" s="102"/>
    </row>
    <row r="5" spans="1:10" s="118" customFormat="1" ht="22.5" hidden="1" customHeight="1" x14ac:dyDescent="0.4">
      <c r="E5" s="119"/>
      <c r="F5" s="119"/>
      <c r="G5" s="94" t="s">
        <v>35</v>
      </c>
      <c r="H5" s="94"/>
      <c r="I5" s="102"/>
      <c r="J5" s="102"/>
    </row>
    <row r="6" spans="1:10" s="118" customFormat="1" ht="21" customHeight="1" x14ac:dyDescent="0.4">
      <c r="E6" s="121"/>
      <c r="F6" s="121"/>
      <c r="G6" s="102" t="s">
        <v>263</v>
      </c>
      <c r="H6" s="102"/>
      <c r="I6" s="102"/>
      <c r="J6" s="102"/>
    </row>
    <row r="7" spans="1:10" s="118" customFormat="1" ht="22.8" x14ac:dyDescent="0.4">
      <c r="E7" s="121"/>
      <c r="F7" s="121"/>
    </row>
    <row r="8" spans="1:10" s="118" customFormat="1" ht="22.8" x14ac:dyDescent="0.4">
      <c r="E8" s="121"/>
      <c r="F8" s="121"/>
    </row>
    <row r="9" spans="1:10" s="100" customFormat="1" ht="22.8" x14ac:dyDescent="0.4">
      <c r="A9" s="188" t="s">
        <v>91</v>
      </c>
      <c r="B9" s="188"/>
      <c r="C9" s="188"/>
      <c r="D9" s="188"/>
      <c r="E9" s="188"/>
      <c r="F9" s="188"/>
      <c r="G9" s="188"/>
      <c r="H9" s="188"/>
      <c r="I9" s="188"/>
      <c r="J9" s="188"/>
    </row>
    <row r="10" spans="1:10" s="35" customFormat="1" ht="27.75" customHeight="1" x14ac:dyDescent="0.35">
      <c r="A10" s="173" t="s">
        <v>247</v>
      </c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x14ac:dyDescent="0.35">
      <c r="A11" s="103"/>
      <c r="B11" s="104"/>
      <c r="C11" s="104"/>
      <c r="D11" s="104"/>
    </row>
    <row r="12" spans="1:10" x14ac:dyDescent="0.35">
      <c r="A12" s="105"/>
      <c r="B12" s="185" t="s">
        <v>2</v>
      </c>
      <c r="C12" s="186"/>
      <c r="D12" s="186"/>
      <c r="E12" s="185" t="s">
        <v>3</v>
      </c>
      <c r="F12" s="186"/>
      <c r="G12" s="186"/>
      <c r="H12" s="185" t="s">
        <v>49</v>
      </c>
      <c r="I12" s="186"/>
      <c r="J12" s="187"/>
    </row>
    <row r="13" spans="1:10" x14ac:dyDescent="0.35">
      <c r="A13" s="106" t="s">
        <v>92</v>
      </c>
      <c r="B13" s="107" t="s">
        <v>93</v>
      </c>
      <c r="C13" s="106" t="s">
        <v>94</v>
      </c>
      <c r="D13" s="105" t="s">
        <v>95</v>
      </c>
      <c r="E13" s="107" t="s">
        <v>93</v>
      </c>
      <c r="F13" s="105" t="s">
        <v>94</v>
      </c>
      <c r="G13" s="105" t="s">
        <v>95</v>
      </c>
      <c r="H13" s="108" t="s">
        <v>93</v>
      </c>
      <c r="I13" s="106" t="s">
        <v>94</v>
      </c>
      <c r="J13" s="109" t="s">
        <v>95</v>
      </c>
    </row>
    <row r="14" spans="1:10" x14ac:dyDescent="0.35">
      <c r="A14" s="106" t="s">
        <v>96</v>
      </c>
      <c r="B14" s="110"/>
      <c r="C14" s="111"/>
      <c r="D14" s="106" t="s">
        <v>97</v>
      </c>
      <c r="E14" s="110"/>
      <c r="F14" s="111"/>
      <c r="G14" s="106" t="s">
        <v>97</v>
      </c>
      <c r="H14" s="112"/>
      <c r="I14" s="111"/>
      <c r="J14" s="109" t="s">
        <v>97</v>
      </c>
    </row>
    <row r="15" spans="1:10" x14ac:dyDescent="0.35">
      <c r="A15" s="113"/>
      <c r="B15" s="103" t="s">
        <v>98</v>
      </c>
      <c r="C15" s="114" t="s">
        <v>99</v>
      </c>
      <c r="D15" s="114" t="s">
        <v>100</v>
      </c>
      <c r="E15" s="103" t="s">
        <v>98</v>
      </c>
      <c r="F15" s="114" t="s">
        <v>99</v>
      </c>
      <c r="G15" s="114" t="s">
        <v>100</v>
      </c>
      <c r="H15" s="115" t="s">
        <v>98</v>
      </c>
      <c r="I15" s="114" t="s">
        <v>99</v>
      </c>
      <c r="J15" s="116" t="s">
        <v>100</v>
      </c>
    </row>
    <row r="16" spans="1:10" s="154" customFormat="1" ht="10.199999999999999" x14ac:dyDescent="0.2">
      <c r="A16" s="149">
        <v>1</v>
      </c>
      <c r="B16" s="150">
        <v>2</v>
      </c>
      <c r="C16" s="149">
        <v>3</v>
      </c>
      <c r="D16" s="151">
        <v>4</v>
      </c>
      <c r="E16" s="150">
        <v>5</v>
      </c>
      <c r="F16" s="149">
        <v>6</v>
      </c>
      <c r="G16" s="149">
        <v>7</v>
      </c>
      <c r="H16" s="152">
        <v>8</v>
      </c>
      <c r="I16" s="149">
        <v>9</v>
      </c>
      <c r="J16" s="153">
        <v>10</v>
      </c>
    </row>
    <row r="17" spans="1:19" ht="43.8" customHeight="1" x14ac:dyDescent="0.35">
      <c r="A17" s="24" t="s">
        <v>101</v>
      </c>
      <c r="B17" s="147">
        <v>315</v>
      </c>
      <c r="C17" s="147">
        <v>1180</v>
      </c>
      <c r="D17" s="147">
        <v>82000</v>
      </c>
      <c r="E17" s="147">
        <v>0</v>
      </c>
      <c r="F17" s="147">
        <v>0</v>
      </c>
      <c r="G17" s="147">
        <v>0</v>
      </c>
      <c r="H17" s="148">
        <f t="shared" ref="H17:J21" si="0">B17+E17</f>
        <v>315</v>
      </c>
      <c r="I17" s="148">
        <f t="shared" si="0"/>
        <v>1180</v>
      </c>
      <c r="J17" s="148">
        <f t="shared" si="0"/>
        <v>82000</v>
      </c>
    </row>
    <row r="18" spans="1:19" hidden="1" x14ac:dyDescent="0.35">
      <c r="A18" s="88" t="s">
        <v>102</v>
      </c>
      <c r="B18" s="147">
        <v>245</v>
      </c>
      <c r="C18" s="147">
        <v>580</v>
      </c>
      <c r="D18" s="147">
        <v>40000</v>
      </c>
      <c r="E18" s="147"/>
      <c r="F18" s="147"/>
      <c r="G18" s="147"/>
      <c r="H18" s="148">
        <f t="shared" si="0"/>
        <v>245</v>
      </c>
      <c r="I18" s="148">
        <f t="shared" si="0"/>
        <v>580</v>
      </c>
      <c r="J18" s="148">
        <f t="shared" si="0"/>
        <v>40000</v>
      </c>
    </row>
    <row r="19" spans="1:19" hidden="1" x14ac:dyDescent="0.35">
      <c r="A19" s="88" t="s">
        <v>103</v>
      </c>
      <c r="B19" s="147">
        <v>125</v>
      </c>
      <c r="C19" s="147">
        <v>285</v>
      </c>
      <c r="D19" s="147">
        <v>20000</v>
      </c>
      <c r="E19" s="147"/>
      <c r="F19" s="147">
        <v>65.2</v>
      </c>
      <c r="G19" s="147"/>
      <c r="H19" s="148">
        <f t="shared" si="0"/>
        <v>125</v>
      </c>
      <c r="I19" s="148">
        <f t="shared" si="0"/>
        <v>350.2</v>
      </c>
      <c r="J19" s="148">
        <f t="shared" si="0"/>
        <v>20000</v>
      </c>
    </row>
    <row r="20" spans="1:19" ht="39" hidden="1" customHeight="1" x14ac:dyDescent="0.4">
      <c r="A20" s="24" t="s">
        <v>104</v>
      </c>
      <c r="B20" s="148">
        <f t="shared" ref="B20:G20" si="1">B17</f>
        <v>315</v>
      </c>
      <c r="C20" s="148">
        <f t="shared" si="1"/>
        <v>1180</v>
      </c>
      <c r="D20" s="148">
        <f t="shared" si="1"/>
        <v>82000</v>
      </c>
      <c r="E20" s="148">
        <f t="shared" si="1"/>
        <v>0</v>
      </c>
      <c r="F20" s="148">
        <f t="shared" si="1"/>
        <v>0</v>
      </c>
      <c r="G20" s="148">
        <f t="shared" si="1"/>
        <v>0</v>
      </c>
      <c r="H20" s="148">
        <f t="shared" si="0"/>
        <v>315</v>
      </c>
      <c r="I20" s="148">
        <f t="shared" si="0"/>
        <v>1180</v>
      </c>
      <c r="J20" s="148">
        <f t="shared" si="0"/>
        <v>82000</v>
      </c>
      <c r="S20" s="118"/>
    </row>
    <row r="21" spans="1:19" ht="52.8" customHeight="1" x14ac:dyDescent="0.35">
      <c r="A21" s="24" t="s">
        <v>105</v>
      </c>
      <c r="B21" s="148">
        <v>113.6</v>
      </c>
      <c r="C21" s="148">
        <v>816</v>
      </c>
      <c r="D21" s="148">
        <v>9812</v>
      </c>
      <c r="E21" s="148">
        <v>0.3</v>
      </c>
      <c r="F21" s="148">
        <v>19</v>
      </c>
      <c r="G21" s="148">
        <v>977</v>
      </c>
      <c r="H21" s="148">
        <f t="shared" si="0"/>
        <v>113.89999999999999</v>
      </c>
      <c r="I21" s="148">
        <f t="shared" si="0"/>
        <v>835</v>
      </c>
      <c r="J21" s="148">
        <f t="shared" si="0"/>
        <v>10789</v>
      </c>
    </row>
    <row r="22" spans="1:19" hidden="1" x14ac:dyDescent="0.35">
      <c r="A22" s="88" t="s">
        <v>106</v>
      </c>
      <c r="B22" s="190">
        <f t="shared" ref="B22:J22" si="2">B21</f>
        <v>113.6</v>
      </c>
      <c r="C22" s="190">
        <f t="shared" si="2"/>
        <v>816</v>
      </c>
      <c r="D22" s="190">
        <f t="shared" si="2"/>
        <v>9812</v>
      </c>
      <c r="E22" s="190">
        <f t="shared" si="2"/>
        <v>0.3</v>
      </c>
      <c r="F22" s="190">
        <f t="shared" si="2"/>
        <v>19</v>
      </c>
      <c r="G22" s="190">
        <f t="shared" si="2"/>
        <v>977</v>
      </c>
      <c r="H22" s="190">
        <f t="shared" si="2"/>
        <v>113.89999999999999</v>
      </c>
      <c r="I22" s="190">
        <f t="shared" si="2"/>
        <v>835</v>
      </c>
      <c r="J22" s="190">
        <f t="shared" si="2"/>
        <v>10789</v>
      </c>
    </row>
    <row r="23" spans="1:19" hidden="1" x14ac:dyDescent="0.35">
      <c r="A23" s="88" t="s">
        <v>107</v>
      </c>
      <c r="B23" s="190"/>
      <c r="C23" s="190"/>
      <c r="D23" s="190"/>
      <c r="E23" s="190"/>
      <c r="F23" s="190"/>
      <c r="G23" s="190"/>
      <c r="H23" s="190"/>
      <c r="I23" s="190"/>
      <c r="J23" s="190"/>
    </row>
    <row r="24" spans="1:19" ht="18.75" hidden="1" customHeight="1" x14ac:dyDescent="0.35">
      <c r="A24" s="88" t="s">
        <v>108</v>
      </c>
      <c r="B24" s="190"/>
      <c r="C24" s="190"/>
      <c r="D24" s="190"/>
      <c r="E24" s="190"/>
      <c r="F24" s="190"/>
      <c r="G24" s="190"/>
      <c r="H24" s="190"/>
      <c r="I24" s="190"/>
      <c r="J24" s="190"/>
    </row>
    <row r="25" spans="1:19" ht="32.25" hidden="1" customHeight="1" x14ac:dyDescent="0.35">
      <c r="A25" s="24" t="s">
        <v>109</v>
      </c>
      <c r="B25" s="147"/>
      <c r="C25" s="147"/>
      <c r="D25" s="147"/>
      <c r="E25" s="147"/>
      <c r="F25" s="147"/>
      <c r="G25" s="147"/>
      <c r="H25" s="147"/>
      <c r="I25" s="147"/>
      <c r="J25" s="147"/>
    </row>
    <row r="26" spans="1:19" ht="36" hidden="1" customHeight="1" x14ac:dyDescent="0.35">
      <c r="A26" s="24" t="s">
        <v>110</v>
      </c>
      <c r="B26" s="148"/>
      <c r="C26" s="148"/>
      <c r="D26" s="148"/>
      <c r="E26" s="148"/>
      <c r="F26" s="148"/>
      <c r="G26" s="148"/>
      <c r="H26" s="148"/>
      <c r="I26" s="148"/>
      <c r="J26" s="148"/>
    </row>
    <row r="27" spans="1:19" ht="59.4" customHeight="1" x14ac:dyDescent="0.35">
      <c r="A27" s="24" t="s">
        <v>111</v>
      </c>
      <c r="B27" s="148">
        <v>17.3</v>
      </c>
      <c r="C27" s="148">
        <v>534</v>
      </c>
      <c r="D27" s="148">
        <v>126000</v>
      </c>
      <c r="E27" s="148">
        <v>0.9</v>
      </c>
      <c r="F27" s="147">
        <v>50</v>
      </c>
      <c r="G27" s="147">
        <v>750</v>
      </c>
      <c r="H27" s="147">
        <f>B27+E27</f>
        <v>18.2</v>
      </c>
      <c r="I27" s="147">
        <f>C27+F27</f>
        <v>584</v>
      </c>
      <c r="J27" s="148">
        <f>D27+G27</f>
        <v>126750</v>
      </c>
    </row>
    <row r="28" spans="1:19" ht="42.6" hidden="1" customHeight="1" x14ac:dyDescent="0.35">
      <c r="A28" s="146" t="s">
        <v>112</v>
      </c>
      <c r="B28" s="148">
        <f t="shared" ref="B28:J28" si="3">B27</f>
        <v>17.3</v>
      </c>
      <c r="C28" s="148">
        <f t="shared" si="3"/>
        <v>534</v>
      </c>
      <c r="D28" s="148">
        <f t="shared" si="3"/>
        <v>126000</v>
      </c>
      <c r="E28" s="148">
        <f t="shared" si="3"/>
        <v>0.9</v>
      </c>
      <c r="F28" s="147">
        <f t="shared" si="3"/>
        <v>50</v>
      </c>
      <c r="G28" s="147">
        <f t="shared" si="3"/>
        <v>750</v>
      </c>
      <c r="H28" s="147">
        <f t="shared" si="3"/>
        <v>18.2</v>
      </c>
      <c r="I28" s="147">
        <f t="shared" si="3"/>
        <v>584</v>
      </c>
      <c r="J28" s="148">
        <f t="shared" si="3"/>
        <v>126750</v>
      </c>
    </row>
    <row r="29" spans="1:19" ht="32.4" customHeight="1" x14ac:dyDescent="0.35">
      <c r="A29" s="57" t="s">
        <v>113</v>
      </c>
      <c r="B29" s="148">
        <f t="shared" ref="B29:J29" si="4">B28+B26+B22+B20</f>
        <v>445.9</v>
      </c>
      <c r="C29" s="148">
        <f t="shared" si="4"/>
        <v>2530</v>
      </c>
      <c r="D29" s="148">
        <f t="shared" si="4"/>
        <v>217812</v>
      </c>
      <c r="E29" s="148">
        <f t="shared" si="4"/>
        <v>1.2</v>
      </c>
      <c r="F29" s="147">
        <f t="shared" si="4"/>
        <v>69</v>
      </c>
      <c r="G29" s="147">
        <f t="shared" si="4"/>
        <v>1727</v>
      </c>
      <c r="H29" s="147">
        <f t="shared" si="4"/>
        <v>447.1</v>
      </c>
      <c r="I29" s="147">
        <f t="shared" si="4"/>
        <v>2599</v>
      </c>
      <c r="J29" s="148">
        <f t="shared" si="4"/>
        <v>219539</v>
      </c>
    </row>
    <row r="30" spans="1:19" x14ac:dyDescent="0.35">
      <c r="B30" s="50"/>
      <c r="C30" s="50"/>
      <c r="D30" s="50"/>
    </row>
  </sheetData>
  <mergeCells count="17">
    <mergeCell ref="B22:B24"/>
    <mergeCell ref="C22:C24"/>
    <mergeCell ref="D22:D24"/>
    <mergeCell ref="E22:E24"/>
    <mergeCell ref="J22:J24"/>
    <mergeCell ref="F22:F24"/>
    <mergeCell ref="G22:G24"/>
    <mergeCell ref="H22:H24"/>
    <mergeCell ref="I22:I24"/>
    <mergeCell ref="B12:D12"/>
    <mergeCell ref="E12:G12"/>
    <mergeCell ref="H12:J12"/>
    <mergeCell ref="G1:J1"/>
    <mergeCell ref="G2:J2"/>
    <mergeCell ref="G3:J3"/>
    <mergeCell ref="A9:J9"/>
    <mergeCell ref="A10:J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71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2016-12-27T08:28:19Z</cp:lastPrinted>
  <dcterms:created xsi:type="dcterms:W3CDTF">2014-12-27T12:45:40Z</dcterms:created>
  <dcterms:modified xsi:type="dcterms:W3CDTF">2016-12-28T12:08:00Z</dcterms:modified>
</cp:coreProperties>
</file>