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17" sheetId="1" r:id="rId1"/>
  </sheets>
  <definedNames>
    <definedName name="_xlnm.Print_Titles" localSheetId="0">'2017'!$8:$13</definedName>
    <definedName name="_xlnm.Print_Area" localSheetId="0">'2017'!$A$1:$O$88</definedName>
  </definedNames>
  <calcPr fullCalcOnLoad="1"/>
</workbook>
</file>

<file path=xl/sharedStrings.xml><?xml version="1.0" encoding="utf-8"?>
<sst xmlns="http://schemas.openxmlformats.org/spreadsheetml/2006/main" count="144" uniqueCount="134">
  <si>
    <t>загальний фонд</t>
  </si>
  <si>
    <t xml:space="preserve"> </t>
  </si>
  <si>
    <t xml:space="preserve">    Найменування статей </t>
  </si>
  <si>
    <t>у тому числі</t>
  </si>
  <si>
    <t>Інші видатки на соціальний захист населення</t>
  </si>
  <si>
    <t>грн.</t>
  </si>
  <si>
    <t xml:space="preserve">Додаток </t>
  </si>
  <si>
    <t>ЗВІТ</t>
  </si>
  <si>
    <t>до рішення районної</t>
  </si>
  <si>
    <t>О.О. ГИЖКО</t>
  </si>
  <si>
    <t>РАЗОМ ЗА СПЕЦІАЛЬНИМ ФОНДОМ ДОХОДІВ</t>
  </si>
  <si>
    <t>спеціальний фонд</t>
  </si>
  <si>
    <t>РАЗОМ ЗА ЗАГАЛЬНИМ ФОНДОМ ДОХОДІВ</t>
  </si>
  <si>
    <t>Інші джерела власних надходжень бюджетних установ</t>
  </si>
  <si>
    <t xml:space="preserve">УСЬОГО ДОХОДІВ </t>
  </si>
  <si>
    <t>НЕПОДАТКОВІ  НАДХОДЖЕННЯ</t>
  </si>
  <si>
    <t>Адміністративні штрафи та інші санкції</t>
  </si>
  <si>
    <t>ОФІЦІЙНІ ТРАНСФЕРТИ</t>
  </si>
  <si>
    <t>у тому числі бюджет розвитку</t>
  </si>
  <si>
    <t>усього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</si>
  <si>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</si>
  <si>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</si>
  <si>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</si>
  <si>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</si>
  <si>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Благоустрій міст, сіл, селищ</t>
  </si>
  <si>
    <t>Інші видатки</t>
  </si>
  <si>
    <t>%</t>
  </si>
  <si>
    <t>Податок на майно</t>
  </si>
  <si>
    <t xml:space="preserve">Інші додаткові 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</si>
  <si>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 тимчасової державної допомоги дітям та допомоги по догляду за інвалідами І чи ІІ групи внаслідок психічного розладу</t>
  </si>
  <si>
    <t>УСЬОГО ВИДАТКІВ</t>
  </si>
  <si>
    <t>Організація та проведення громадських робіт</t>
  </si>
  <si>
    <t>в місті ради VІІ скликання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</si>
  <si>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</si>
  <si>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</si>
  <si>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</si>
  <si>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</si>
  <si>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Надходження від плати за послуги, що надаються бюджетними установами згідно із законодавством </t>
  </si>
  <si>
    <t>Плата за надання інших адміністративних послуг</t>
  </si>
  <si>
    <t>О.Гижко</t>
  </si>
  <si>
    <t>План на                                 2017 рік</t>
  </si>
  <si>
    <t>Уточнений план на 2017 рік</t>
  </si>
  <si>
    <t>Виконано                                 за І квартал                           2017 року</t>
  </si>
  <si>
    <t>Місцеві податки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</si>
  <si>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</si>
  <si>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</si>
  <si>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</si>
  <si>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</si>
  <si>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</si>
  <si>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</si>
  <si>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</si>
  <si>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</si>
  <si>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Реалізація державної політики у молодіжній сфері</t>
  </si>
  <si>
    <t>Інші заходи та заклади молодіжної політики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</si>
  <si>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</si>
  <si>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</si>
  <si>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</si>
  <si>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Видатки на заходи, передбачені державними і місцевими програмами розвитку культури і мистецтва</t>
  </si>
  <si>
    <t>Проведення спортивної роботи в регіоні</t>
  </si>
  <si>
    <t>Проведення навчально - тренувальних зборів і змагань з олімпійських видів спорту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</si>
  <si>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</si>
  <si>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</si>
  <si>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</si>
  <si>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Надання допомоги сім'ям з дітьми, малозабезпеченим сім'ям, інвалідам з дитинства, дітям - інвалідам та тимчасової допомоги дітям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</si>
  <si>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</si>
  <si>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</si>
  <si>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</si>
  <si>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</si>
  <si>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</si>
  <si>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</si>
  <si>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сім'ям</t>
  </si>
  <si>
    <t xml:space="preserve">Надання державної соціальної допомоги інвалідам з дитинства та дітям-інвалідам </t>
  </si>
  <si>
    <t>Надання соціальних та реабілітаційних послуг громадянам похилого віку, інвалідам, дітям - інвалідам в установах соціального обслуговування</t>
  </si>
  <si>
    <t xml:space="preserve"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 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</si>
  <si>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</si>
  <si>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</si>
  <si>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Код</t>
  </si>
  <si>
    <t>0170</t>
  </si>
  <si>
    <t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</si>
  <si>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1060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</si>
  <si>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</si>
  <si>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</si>
  <si>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</si>
  <si>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</si>
  <si>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</si>
  <si>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</si>
  <si>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</si>
  <si>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</si>
  <si>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</si>
  <si>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</si>
  <si>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</si>
  <si>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3100</t>
  </si>
  <si>
    <t>3104</t>
  </si>
  <si>
    <t>3110</t>
  </si>
  <si>
    <t>3112</t>
  </si>
  <si>
    <t>3130</t>
  </si>
  <si>
    <t>3133</t>
  </si>
  <si>
    <t>3134</t>
  </si>
  <si>
    <t>3140</t>
  </si>
  <si>
    <t>3143</t>
  </si>
  <si>
    <t>3180</t>
  </si>
  <si>
    <t>3181</t>
  </si>
  <si>
    <t>3240</t>
  </si>
  <si>
    <t>3400</t>
  </si>
  <si>
    <t>4040</t>
  </si>
  <si>
    <t>5010</t>
  </si>
  <si>
    <t>5011</t>
  </si>
  <si>
    <t>5030</t>
  </si>
  <si>
    <t>5031</t>
  </si>
  <si>
    <t>6060</t>
  </si>
  <si>
    <t>8600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</si>
  <si>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</si>
  <si>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 </t>
  </si>
  <si>
    <t xml:space="preserve">ЗАГАЛЬНИЙ ФОНД                                                                                                                                                                                                                                                                              ПОДАТКОВІ НАДХОДЖЕННЯ                                                                                                          </t>
  </si>
  <si>
    <t>УСЬОГО ДОХОДІВ ЗАГАЛЬНОГО ФОНДУ закріплених</t>
  </si>
  <si>
    <t>СПЕЦІАЛЬНИЙ ФОНД                                                                                  Власні надходження бюджетних установ</t>
  </si>
  <si>
    <t>ВИДАТКИ</t>
  </si>
  <si>
    <t>ДОХОДИ</t>
  </si>
  <si>
    <t>Державне управління</t>
  </si>
  <si>
    <t>0100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</si>
  <si>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</si>
  <si>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</si>
  <si>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</si>
  <si>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</si>
  <si>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</si>
  <si>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</si>
  <si>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</si>
  <si>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</si>
  <si>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8000</t>
  </si>
  <si>
    <t>Видатки, не віднесені до основних груп</t>
  </si>
  <si>
    <t>про виконання районного у місті бюджету за І півріччя 2017 року</t>
  </si>
  <si>
    <t>Уточнений план загального фонду                    за І півріччя                         2017 року</t>
  </si>
  <si>
    <t xml:space="preserve">Туристичний збір, сплачений фізичними особами </t>
  </si>
  <si>
    <t>Інші субвенції: субвенція з міського бюджету районним у місті бюджетам за рахунок коштів субвенції з обласного бюджету на виконання доручень виборців депутатами обласної ради у 2017 році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</si>
</sst>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00000"/>
    <numFmt numFmtId="190" formatCode="_-* #,##0.0\ &quot;грн.&quot;_-;\-* #,##0.0\ &quot;грн.&quot;_-;_-* &quot;-&quot;?\ &quot;грн.&quot;_-;_-@_-"/>
    <numFmt numFmtId="191" formatCode="#,##0.0\ &quot;грн.&quot;;\-#,##0.0\ &quot;грн.&quot;"/>
    <numFmt numFmtId="192" formatCode="#,##0.0_ ;\-#,##0.0\ "/>
    <numFmt numFmtId="193" formatCode="#,##0.0\ _г_р_н_."/>
    <numFmt numFmtId="194" formatCode="#,##0.0"/>
    <numFmt numFmtId="195" formatCode="_-* #,##0.0_р_._-;\-* #,##0.0_р_._-;_-* &quot;-&quot;?_р_._-;_-@_-"/>
    <numFmt numFmtId="196" formatCode="#,##0.0_р_.;\-#,##0.0_р_."/>
    <numFmt numFmtId="197" formatCode="#,##0.0_р_."/>
    <numFmt numFmtId="198" formatCode="[$-FC19]d\ mmmm\ yyyy\ &quot;г.&quot;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0"/>
    <numFmt numFmtId="205" formatCode="0.000000"/>
    <numFmt numFmtId="206" formatCode="0.00000"/>
    <numFmt numFmtId="207" formatCode="0.0000"/>
  </numFmts>
  <fonts count="6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0"/>
    </font>
    <font>
      <sz val="26"/>
      <name val="Times New Roman"/>
      <family val="1"/>
    </font>
    <font>
      <sz val="2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8"/>
      <name val="Times New Roman"/>
      <family val="1"/>
    </font>
    <font>
      <b/>
      <i/>
      <sz val="26"/>
      <name val="Times New Roman"/>
      <family val="1"/>
    </font>
    <font>
      <i/>
      <sz val="26"/>
      <name val="Times New Roman"/>
      <family val="1"/>
    </font>
    <font>
      <sz val="13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Times New Roman"/>
      <family val="1"/>
    </font>
    <font>
      <sz val="13"/>
      <color indexed="10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26"/>
      <color indexed="10"/>
      <name val="Times New Roman"/>
      <family val="1"/>
    </font>
    <font>
      <sz val="2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Times New Roman"/>
      <family val="1"/>
    </font>
    <font>
      <sz val="13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26"/>
      <color rgb="FFFF0000"/>
      <name val="Times New Roman"/>
      <family val="1"/>
    </font>
    <font>
      <sz val="2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center"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justify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8" fillId="0" borderId="10" xfId="0" applyFont="1" applyFill="1" applyBorder="1" applyAlignment="1">
      <alignment horizontal="center"/>
    </xf>
    <xf numFmtId="188" fontId="1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/>
    </xf>
    <xf numFmtId="2" fontId="58" fillId="0" borderId="0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view="pageBreakPreview" zoomScale="52" zoomScaleNormal="60" zoomScaleSheetLayoutView="52" workbookViewId="0" topLeftCell="A2">
      <pane xSplit="2" ySplit="12" topLeftCell="C14" activePane="bottomRight" state="frozen"/>
      <selection pane="topLeft" activeCell="A2" sqref="A2"/>
      <selection pane="topRight" activeCell="C2" sqref="C2"/>
      <selection pane="bottomLeft" activeCell="A14" sqref="A14"/>
      <selection pane="bottomRight" activeCell="J10" sqref="J10:J12"/>
    </sheetView>
  </sheetViews>
  <sheetFormatPr defaultColWidth="9.00390625" defaultRowHeight="12.75"/>
  <cols>
    <col min="1" max="1" width="15.75390625" style="10" customWidth="1"/>
    <col min="2" max="2" width="92.875" style="10" customWidth="1"/>
    <col min="3" max="3" width="21.375" style="10" customWidth="1"/>
    <col min="4" max="4" width="22.25390625" style="10" customWidth="1"/>
    <col min="5" max="5" width="17.875" style="10" customWidth="1"/>
    <col min="6" max="6" width="18.125" style="10" customWidth="1"/>
    <col min="7" max="7" width="22.75390625" style="10" customWidth="1"/>
    <col min="8" max="8" width="20.875" style="10" customWidth="1"/>
    <col min="9" max="9" width="18.00390625" style="10" customWidth="1"/>
    <col min="10" max="10" width="18.375" style="10" customWidth="1"/>
    <col min="11" max="11" width="21.25390625" style="55" customWidth="1"/>
    <col min="12" max="12" width="20.75390625" style="10" customWidth="1"/>
    <col min="13" max="13" width="20.25390625" style="10" customWidth="1"/>
    <col min="14" max="14" width="18.00390625" style="10" customWidth="1"/>
    <col min="15" max="15" width="17.625" style="10" customWidth="1"/>
    <col min="16" max="16" width="22.75390625" style="10" hidden="1" customWidth="1"/>
    <col min="17" max="17" width="10.25390625" style="10" customWidth="1"/>
    <col min="18" max="16384" width="9.125" style="10" customWidth="1"/>
  </cols>
  <sheetData>
    <row r="1" spans="6:16" s="1" customFormat="1" ht="33" customHeight="1">
      <c r="F1" s="2"/>
      <c r="G1" s="3"/>
      <c r="J1" s="2"/>
      <c r="K1" s="52"/>
      <c r="L1" s="76" t="s">
        <v>6</v>
      </c>
      <c r="M1" s="76"/>
      <c r="N1" s="76"/>
      <c r="O1" s="4"/>
      <c r="P1" s="2"/>
    </row>
    <row r="2" spans="6:14" s="1" customFormat="1" ht="33" customHeight="1">
      <c r="F2" s="5"/>
      <c r="H2" s="6"/>
      <c r="J2" s="5"/>
      <c r="K2" s="53"/>
      <c r="L2" s="28" t="s">
        <v>8</v>
      </c>
      <c r="M2" s="28"/>
      <c r="N2" s="28"/>
    </row>
    <row r="3" spans="5:22" s="1" customFormat="1" ht="33" customHeight="1">
      <c r="E3" s="7"/>
      <c r="F3" s="8"/>
      <c r="G3" s="7"/>
      <c r="J3" s="6"/>
      <c r="K3" s="54"/>
      <c r="L3" s="28" t="s">
        <v>32</v>
      </c>
      <c r="M3" s="28"/>
      <c r="N3" s="28"/>
      <c r="T3" s="28"/>
      <c r="U3" s="28"/>
      <c r="V3" s="28"/>
    </row>
    <row r="4" spans="6:22" s="1" customFormat="1" ht="33" customHeight="1">
      <c r="F4" s="9"/>
      <c r="J4" s="6"/>
      <c r="K4" s="54"/>
      <c r="L4" s="28"/>
      <c r="M4" s="28"/>
      <c r="N4" s="28"/>
      <c r="O4" s="26"/>
      <c r="P4" s="26"/>
      <c r="Q4" s="26"/>
      <c r="R4" s="26"/>
      <c r="T4" s="28"/>
      <c r="U4" s="28"/>
      <c r="V4" s="28"/>
    </row>
    <row r="5" spans="2:22" s="26" customFormat="1" ht="56.25" customHeight="1">
      <c r="B5" s="77" t="s">
        <v>7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25"/>
      <c r="T5" s="28"/>
      <c r="U5" s="28"/>
      <c r="V5" s="28"/>
    </row>
    <row r="6" spans="2:15" s="26" customFormat="1" ht="53.25" customHeight="1">
      <c r="B6" s="77" t="s">
        <v>130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2:15" ht="16.5">
      <c r="B7" s="10" t="s">
        <v>1</v>
      </c>
      <c r="O7" s="11" t="s">
        <v>5</v>
      </c>
    </row>
    <row r="8" spans="1:16" s="18" customFormat="1" ht="17.25" customHeight="1">
      <c r="A8" s="73" t="s">
        <v>76</v>
      </c>
      <c r="B8" s="78" t="s">
        <v>2</v>
      </c>
      <c r="C8" s="74" t="s">
        <v>40</v>
      </c>
      <c r="D8" s="79" t="s">
        <v>3</v>
      </c>
      <c r="E8" s="79"/>
      <c r="F8" s="79"/>
      <c r="G8" s="74" t="s">
        <v>41</v>
      </c>
      <c r="H8" s="79" t="s">
        <v>3</v>
      </c>
      <c r="I8" s="79"/>
      <c r="J8" s="79"/>
      <c r="K8" s="74" t="s">
        <v>131</v>
      </c>
      <c r="L8" s="80" t="s">
        <v>42</v>
      </c>
      <c r="M8" s="75" t="s">
        <v>3</v>
      </c>
      <c r="N8" s="75"/>
      <c r="O8" s="75"/>
      <c r="P8" s="17"/>
    </row>
    <row r="9" spans="1:22" s="18" customFormat="1" ht="16.5" customHeight="1">
      <c r="A9" s="73"/>
      <c r="B9" s="78"/>
      <c r="C9" s="74"/>
      <c r="D9" s="74" t="s">
        <v>0</v>
      </c>
      <c r="E9" s="74" t="s">
        <v>11</v>
      </c>
      <c r="F9" s="74"/>
      <c r="G9" s="74"/>
      <c r="H9" s="74" t="s">
        <v>0</v>
      </c>
      <c r="I9" s="74" t="s">
        <v>11</v>
      </c>
      <c r="J9" s="74"/>
      <c r="K9" s="74"/>
      <c r="L9" s="80"/>
      <c r="M9" s="74" t="s">
        <v>0</v>
      </c>
      <c r="N9" s="74" t="s">
        <v>11</v>
      </c>
      <c r="O9" s="74"/>
      <c r="P9" s="74" t="s">
        <v>26</v>
      </c>
      <c r="T9" s="28"/>
      <c r="U9" s="28"/>
      <c r="V9" s="28"/>
    </row>
    <row r="10" spans="1:22" s="18" customFormat="1" ht="66" customHeight="1">
      <c r="A10" s="73"/>
      <c r="B10" s="78"/>
      <c r="C10" s="74"/>
      <c r="D10" s="74"/>
      <c r="E10" s="74" t="s">
        <v>19</v>
      </c>
      <c r="F10" s="74" t="s">
        <v>18</v>
      </c>
      <c r="G10" s="74"/>
      <c r="H10" s="74"/>
      <c r="I10" s="74" t="s">
        <v>19</v>
      </c>
      <c r="J10" s="74" t="s">
        <v>18</v>
      </c>
      <c r="K10" s="74"/>
      <c r="L10" s="80"/>
      <c r="M10" s="74"/>
      <c r="N10" s="74" t="s">
        <v>19</v>
      </c>
      <c r="O10" s="74" t="s">
        <v>18</v>
      </c>
      <c r="P10" s="74"/>
      <c r="T10" s="28"/>
      <c r="U10" s="28"/>
      <c r="V10" s="28"/>
    </row>
    <row r="11" spans="1:22" s="18" customFormat="1" ht="16.5" customHeight="1">
      <c r="A11" s="73"/>
      <c r="B11" s="78"/>
      <c r="C11" s="74"/>
      <c r="D11" s="74"/>
      <c r="E11" s="74"/>
      <c r="F11" s="74"/>
      <c r="G11" s="74"/>
      <c r="H11" s="74"/>
      <c r="I11" s="74"/>
      <c r="J11" s="74"/>
      <c r="K11" s="74"/>
      <c r="L11" s="80"/>
      <c r="M11" s="74"/>
      <c r="N11" s="74"/>
      <c r="O11" s="74"/>
      <c r="P11" s="74"/>
      <c r="T11" s="28"/>
      <c r="U11" s="28"/>
      <c r="V11" s="28"/>
    </row>
    <row r="12" spans="1:16" s="18" customFormat="1" ht="33.75" customHeight="1">
      <c r="A12" s="73"/>
      <c r="B12" s="78"/>
      <c r="C12" s="74"/>
      <c r="D12" s="74"/>
      <c r="E12" s="74"/>
      <c r="F12" s="74"/>
      <c r="G12" s="74"/>
      <c r="H12" s="74"/>
      <c r="I12" s="74"/>
      <c r="J12" s="74"/>
      <c r="K12" s="74"/>
      <c r="L12" s="80"/>
      <c r="M12" s="74"/>
      <c r="N12" s="74"/>
      <c r="O12" s="74"/>
      <c r="P12" s="74"/>
    </row>
    <row r="13" spans="1:15" s="18" customFormat="1" ht="18.75">
      <c r="A13" s="29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</row>
    <row r="14" spans="1:15" s="18" customFormat="1" ht="30.75" customHeight="1">
      <c r="A14" s="29"/>
      <c r="B14" s="51" t="s">
        <v>117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3" s="18" customFormat="1" ht="50.25" customHeight="1">
      <c r="A15" s="34">
        <v>10000000</v>
      </c>
      <c r="B15" s="35" t="s">
        <v>113</v>
      </c>
      <c r="C15" s="36">
        <f>D15+E15</f>
        <v>22432600</v>
      </c>
      <c r="D15" s="36">
        <f>D16</f>
        <v>22432600</v>
      </c>
      <c r="E15" s="36">
        <f aca="true" t="shared" si="0" ref="E15:O15">E16</f>
        <v>0</v>
      </c>
      <c r="F15" s="36">
        <f t="shared" si="0"/>
        <v>0</v>
      </c>
      <c r="G15" s="36">
        <f>H15+I15</f>
        <v>23412800</v>
      </c>
      <c r="H15" s="36">
        <f t="shared" si="0"/>
        <v>23412800</v>
      </c>
      <c r="I15" s="36">
        <f t="shared" si="0"/>
        <v>0</v>
      </c>
      <c r="J15" s="36">
        <f t="shared" si="0"/>
        <v>0</v>
      </c>
      <c r="K15" s="36">
        <f t="shared" si="0"/>
        <v>10746390</v>
      </c>
      <c r="L15" s="36">
        <f>M15+N15</f>
        <v>13049924.239999998</v>
      </c>
      <c r="M15" s="36">
        <f t="shared" si="0"/>
        <v>13049924.239999998</v>
      </c>
      <c r="N15" s="36">
        <f t="shared" si="0"/>
        <v>0</v>
      </c>
      <c r="O15" s="36">
        <f t="shared" si="0"/>
        <v>0</v>
      </c>
      <c r="P15" s="37">
        <f>M15/K15*100</f>
        <v>121.43542380278399</v>
      </c>
      <c r="Q15" s="19"/>
      <c r="R15" s="19"/>
      <c r="S15" s="19"/>
      <c r="T15" s="19"/>
      <c r="U15" s="19"/>
      <c r="V15" s="19"/>
      <c r="W15" s="19"/>
    </row>
    <row r="16" spans="1:23" s="18" customFormat="1" ht="30" customHeight="1">
      <c r="A16" s="34">
        <v>18000000</v>
      </c>
      <c r="B16" s="38" t="s">
        <v>43</v>
      </c>
      <c r="C16" s="36">
        <f aca="true" t="shared" si="1" ref="C16:C81">D16+E16</f>
        <v>22432600</v>
      </c>
      <c r="D16" s="36">
        <f>D17+D26+D29</f>
        <v>22432600</v>
      </c>
      <c r="E16" s="36">
        <f aca="true" t="shared" si="2" ref="E16:O16">E17+E26+E29</f>
        <v>0</v>
      </c>
      <c r="F16" s="36">
        <f t="shared" si="2"/>
        <v>0</v>
      </c>
      <c r="G16" s="36">
        <f>H16+I16</f>
        <v>23412800</v>
      </c>
      <c r="H16" s="36">
        <f t="shared" si="2"/>
        <v>23412800</v>
      </c>
      <c r="I16" s="36">
        <f t="shared" si="2"/>
        <v>0</v>
      </c>
      <c r="J16" s="36">
        <f t="shared" si="2"/>
        <v>0</v>
      </c>
      <c r="K16" s="36">
        <f t="shared" si="2"/>
        <v>10746390</v>
      </c>
      <c r="L16" s="36">
        <f>M16+N16</f>
        <v>13049924.239999998</v>
      </c>
      <c r="M16" s="36">
        <f t="shared" si="2"/>
        <v>13049924.239999998</v>
      </c>
      <c r="N16" s="36">
        <f t="shared" si="2"/>
        <v>0</v>
      </c>
      <c r="O16" s="36">
        <f t="shared" si="2"/>
        <v>0</v>
      </c>
      <c r="P16" s="37">
        <f aca="true" t="shared" si="3" ref="P16:P81">M16/K16*100</f>
        <v>121.43542380278399</v>
      </c>
      <c r="Q16" s="19"/>
      <c r="R16" s="19"/>
      <c r="S16" s="19"/>
      <c r="T16" s="19"/>
      <c r="U16" s="19"/>
      <c r="V16" s="19"/>
      <c r="W16" s="19"/>
    </row>
    <row r="17" spans="1:23" s="18" customFormat="1" ht="30.75" customHeight="1">
      <c r="A17" s="34">
        <v>18010000</v>
      </c>
      <c r="B17" s="38" t="s">
        <v>27</v>
      </c>
      <c r="C17" s="36">
        <f t="shared" si="1"/>
        <v>2446200</v>
      </c>
      <c r="D17" s="36">
        <f>D18+D19+D20+D21+D22+D23+D24+D25</f>
        <v>2446200</v>
      </c>
      <c r="E17" s="36">
        <f aca="true" t="shared" si="4" ref="E17:O17">E18+E19+E20+E21+E22+E23+E24+E25</f>
        <v>0</v>
      </c>
      <c r="F17" s="36">
        <f t="shared" si="4"/>
        <v>0</v>
      </c>
      <c r="G17" s="36">
        <f aca="true" t="shared" si="5" ref="G17:G81">H17+I17</f>
        <v>2446200</v>
      </c>
      <c r="H17" s="36">
        <f t="shared" si="4"/>
        <v>2446200</v>
      </c>
      <c r="I17" s="36">
        <f t="shared" si="4"/>
        <v>0</v>
      </c>
      <c r="J17" s="36">
        <f t="shared" si="4"/>
        <v>0</v>
      </c>
      <c r="K17" s="36">
        <f t="shared" si="4"/>
        <v>984500</v>
      </c>
      <c r="L17" s="36">
        <f aca="true" t="shared" si="6" ref="L17:L81">M17+N17</f>
        <v>1380160.23</v>
      </c>
      <c r="M17" s="36">
        <f t="shared" si="4"/>
        <v>1380160.23</v>
      </c>
      <c r="N17" s="36">
        <f t="shared" si="4"/>
        <v>0</v>
      </c>
      <c r="O17" s="36">
        <f t="shared" si="4"/>
        <v>0</v>
      </c>
      <c r="P17" s="37">
        <f t="shared" si="3"/>
        <v>140.18895175215846</v>
      </c>
      <c r="Q17" s="19"/>
      <c r="R17" s="19"/>
      <c r="S17" s="19"/>
      <c r="T17" s="19"/>
      <c r="U17" s="19"/>
      <c r="V17" s="19"/>
      <c r="W17" s="19"/>
    </row>
    <row r="18" spans="1:23" s="18" customFormat="1" ht="73.5" customHeight="1">
      <c r="A18" s="34">
        <v>18010100</v>
      </c>
      <c r="B18" s="38" t="s">
        <v>33</v>
      </c>
      <c r="C18" s="36">
        <f t="shared" si="1"/>
        <v>33400</v>
      </c>
      <c r="D18" s="36">
        <v>33400</v>
      </c>
      <c r="E18" s="36">
        <v>0</v>
      </c>
      <c r="F18" s="36">
        <v>0</v>
      </c>
      <c r="G18" s="36">
        <f t="shared" si="5"/>
        <v>33400</v>
      </c>
      <c r="H18" s="36">
        <v>33400</v>
      </c>
      <c r="I18" s="36">
        <v>0</v>
      </c>
      <c r="J18" s="36">
        <v>0</v>
      </c>
      <c r="K18" s="36">
        <v>14200</v>
      </c>
      <c r="L18" s="36">
        <f t="shared" si="6"/>
        <v>19178.68</v>
      </c>
      <c r="M18" s="36">
        <v>19178.68</v>
      </c>
      <c r="N18" s="36">
        <v>0</v>
      </c>
      <c r="O18" s="36">
        <v>0</v>
      </c>
      <c r="P18" s="37">
        <f t="shared" si="3"/>
        <v>135.06112676056338</v>
      </c>
      <c r="Q18" s="19"/>
      <c r="R18" s="19"/>
      <c r="S18" s="19"/>
      <c r="T18" s="19"/>
      <c r="U18" s="19"/>
      <c r="V18" s="19"/>
      <c r="W18" s="19"/>
    </row>
    <row r="19" spans="1:23" s="18" customFormat="1" ht="73.5" customHeight="1">
      <c r="A19" s="34">
        <v>18010200</v>
      </c>
      <c r="B19" s="38" t="s">
        <v>34</v>
      </c>
      <c r="C19" s="36">
        <f t="shared" si="1"/>
        <v>9900</v>
      </c>
      <c r="D19" s="36">
        <v>9900</v>
      </c>
      <c r="E19" s="36">
        <v>0</v>
      </c>
      <c r="F19" s="36">
        <v>0</v>
      </c>
      <c r="G19" s="36">
        <f t="shared" si="5"/>
        <v>9900</v>
      </c>
      <c r="H19" s="36">
        <v>9900</v>
      </c>
      <c r="I19" s="36">
        <v>0</v>
      </c>
      <c r="J19" s="36">
        <v>0</v>
      </c>
      <c r="K19" s="36">
        <v>0</v>
      </c>
      <c r="L19" s="36">
        <f t="shared" si="6"/>
        <v>6454.44</v>
      </c>
      <c r="M19" s="36">
        <v>6454.44</v>
      </c>
      <c r="N19" s="36">
        <v>0</v>
      </c>
      <c r="O19" s="36">
        <v>0</v>
      </c>
      <c r="P19" s="37" t="e">
        <f t="shared" si="3"/>
        <v>#DIV/0!</v>
      </c>
      <c r="Q19" s="19"/>
      <c r="R19" s="19"/>
      <c r="S19" s="19"/>
      <c r="T19" s="19"/>
      <c r="U19" s="19"/>
      <c r="V19" s="19"/>
      <c r="W19" s="19"/>
    </row>
    <row r="20" spans="1:23" s="18" customFormat="1" ht="73.5" customHeight="1">
      <c r="A20" s="34">
        <v>18010300</v>
      </c>
      <c r="B20" s="38" t="s">
        <v>35</v>
      </c>
      <c r="C20" s="36">
        <f t="shared" si="1"/>
        <v>52800</v>
      </c>
      <c r="D20" s="36">
        <v>52800</v>
      </c>
      <c r="E20" s="36">
        <v>0</v>
      </c>
      <c r="F20" s="36">
        <v>0</v>
      </c>
      <c r="G20" s="36">
        <f t="shared" si="5"/>
        <v>52800</v>
      </c>
      <c r="H20" s="36">
        <v>52800</v>
      </c>
      <c r="I20" s="36">
        <v>0</v>
      </c>
      <c r="J20" s="36">
        <v>0</v>
      </c>
      <c r="K20" s="36">
        <v>0</v>
      </c>
      <c r="L20" s="36">
        <f t="shared" si="6"/>
        <v>31404.46</v>
      </c>
      <c r="M20" s="36">
        <v>31404.46</v>
      </c>
      <c r="N20" s="36">
        <v>0</v>
      </c>
      <c r="O20" s="36">
        <v>0</v>
      </c>
      <c r="P20" s="37" t="e">
        <f t="shared" si="3"/>
        <v>#DIV/0!</v>
      </c>
      <c r="Q20" s="19"/>
      <c r="R20" s="19"/>
      <c r="S20" s="19"/>
      <c r="T20" s="19"/>
      <c r="U20" s="19"/>
      <c r="V20" s="19"/>
      <c r="W20" s="19"/>
    </row>
    <row r="21" spans="1:23" s="18" customFormat="1" ht="73.5" customHeight="1">
      <c r="A21" s="34">
        <v>18010400</v>
      </c>
      <c r="B21" s="38" t="s">
        <v>36</v>
      </c>
      <c r="C21" s="36">
        <f t="shared" si="1"/>
        <v>1940700</v>
      </c>
      <c r="D21" s="36">
        <v>1940700</v>
      </c>
      <c r="E21" s="36">
        <v>0</v>
      </c>
      <c r="F21" s="36">
        <v>0</v>
      </c>
      <c r="G21" s="36">
        <f t="shared" si="5"/>
        <v>1940700</v>
      </c>
      <c r="H21" s="36">
        <v>1940700</v>
      </c>
      <c r="I21" s="36">
        <v>0</v>
      </c>
      <c r="J21" s="36">
        <v>0</v>
      </c>
      <c r="K21" s="36">
        <v>809100</v>
      </c>
      <c r="L21" s="36">
        <f t="shared" si="6"/>
        <v>1142289.39</v>
      </c>
      <c r="M21" s="36">
        <v>1142289.39</v>
      </c>
      <c r="N21" s="36">
        <v>0</v>
      </c>
      <c r="O21" s="36">
        <v>0</v>
      </c>
      <c r="P21" s="37">
        <f t="shared" si="3"/>
        <v>141.180248424175</v>
      </c>
      <c r="Q21" s="19"/>
      <c r="R21" s="19"/>
      <c r="S21" s="19"/>
      <c r="T21" s="19"/>
      <c r="U21" s="19"/>
      <c r="V21" s="19"/>
      <c r="W21" s="19"/>
    </row>
    <row r="22" spans="1:23" s="18" customFormat="1" ht="30" customHeight="1">
      <c r="A22" s="34">
        <v>18010500</v>
      </c>
      <c r="B22" s="39" t="s">
        <v>20</v>
      </c>
      <c r="C22" s="36">
        <f t="shared" si="1"/>
        <v>139300</v>
      </c>
      <c r="D22" s="36">
        <v>139300</v>
      </c>
      <c r="E22" s="36">
        <v>0</v>
      </c>
      <c r="F22" s="36">
        <v>0</v>
      </c>
      <c r="G22" s="36">
        <f t="shared" si="5"/>
        <v>139300</v>
      </c>
      <c r="H22" s="36">
        <v>139300</v>
      </c>
      <c r="I22" s="36">
        <v>0</v>
      </c>
      <c r="J22" s="36">
        <v>0</v>
      </c>
      <c r="K22" s="36">
        <v>53500</v>
      </c>
      <c r="L22" s="36">
        <f t="shared" si="6"/>
        <v>54435.66</v>
      </c>
      <c r="M22" s="36">
        <v>54435.66</v>
      </c>
      <c r="N22" s="36">
        <v>0</v>
      </c>
      <c r="O22" s="36">
        <v>0</v>
      </c>
      <c r="P22" s="37">
        <f t="shared" si="3"/>
        <v>101.74889719626168</v>
      </c>
      <c r="Q22" s="19"/>
      <c r="R22" s="19"/>
      <c r="S22" s="19"/>
      <c r="T22" s="19"/>
      <c r="U22" s="19"/>
      <c r="V22" s="19"/>
      <c r="W22" s="19"/>
    </row>
    <row r="23" spans="1:23" s="18" customFormat="1" ht="30" customHeight="1">
      <c r="A23" s="34">
        <v>18010600</v>
      </c>
      <c r="B23" s="39" t="s">
        <v>21</v>
      </c>
      <c r="C23" s="36">
        <f t="shared" si="1"/>
        <v>211000</v>
      </c>
      <c r="D23" s="36">
        <v>211000</v>
      </c>
      <c r="E23" s="36">
        <v>0</v>
      </c>
      <c r="F23" s="36">
        <v>0</v>
      </c>
      <c r="G23" s="36">
        <f t="shared" si="5"/>
        <v>211000</v>
      </c>
      <c r="H23" s="36">
        <v>211000</v>
      </c>
      <c r="I23" s="36">
        <v>0</v>
      </c>
      <c r="J23" s="36">
        <v>0</v>
      </c>
      <c r="K23" s="36">
        <v>84000</v>
      </c>
      <c r="L23" s="36">
        <f t="shared" si="6"/>
        <v>100955.99</v>
      </c>
      <c r="M23" s="36">
        <v>100955.99</v>
      </c>
      <c r="N23" s="36">
        <v>0</v>
      </c>
      <c r="O23" s="36">
        <v>0</v>
      </c>
      <c r="P23" s="37">
        <f t="shared" si="3"/>
        <v>120.18570238095239</v>
      </c>
      <c r="Q23" s="19"/>
      <c r="R23" s="19"/>
      <c r="S23" s="19"/>
      <c r="T23" s="19"/>
      <c r="U23" s="19"/>
      <c r="V23" s="19"/>
      <c r="W23" s="19"/>
    </row>
    <row r="24" spans="1:23" s="18" customFormat="1" ht="30" customHeight="1">
      <c r="A24" s="34">
        <v>18010700</v>
      </c>
      <c r="B24" s="39" t="s">
        <v>22</v>
      </c>
      <c r="C24" s="36">
        <f t="shared" si="1"/>
        <v>12900</v>
      </c>
      <c r="D24" s="36">
        <v>12900</v>
      </c>
      <c r="E24" s="36">
        <v>0</v>
      </c>
      <c r="F24" s="36">
        <v>0</v>
      </c>
      <c r="G24" s="36">
        <f t="shared" si="5"/>
        <v>12900</v>
      </c>
      <c r="H24" s="36">
        <v>12900</v>
      </c>
      <c r="I24" s="36">
        <v>0</v>
      </c>
      <c r="J24" s="36">
        <v>0</v>
      </c>
      <c r="K24" s="36">
        <v>4200</v>
      </c>
      <c r="L24" s="36">
        <f t="shared" si="6"/>
        <v>4047.06</v>
      </c>
      <c r="M24" s="36">
        <v>4047.06</v>
      </c>
      <c r="N24" s="36">
        <v>0</v>
      </c>
      <c r="O24" s="36">
        <v>0</v>
      </c>
      <c r="P24" s="37">
        <f t="shared" si="3"/>
        <v>96.35857142857142</v>
      </c>
      <c r="Q24" s="19"/>
      <c r="R24" s="19"/>
      <c r="S24" s="19"/>
      <c r="T24" s="19"/>
      <c r="U24" s="19"/>
      <c r="V24" s="19"/>
      <c r="W24" s="19"/>
    </row>
    <row r="25" spans="1:23" s="18" customFormat="1" ht="30" customHeight="1">
      <c r="A25" s="34">
        <v>18010900</v>
      </c>
      <c r="B25" s="39" t="s">
        <v>23</v>
      </c>
      <c r="C25" s="36">
        <f t="shared" si="1"/>
        <v>46200</v>
      </c>
      <c r="D25" s="36">
        <v>46200</v>
      </c>
      <c r="E25" s="36">
        <v>0</v>
      </c>
      <c r="F25" s="36">
        <v>0</v>
      </c>
      <c r="G25" s="36">
        <f t="shared" si="5"/>
        <v>46200</v>
      </c>
      <c r="H25" s="36">
        <v>46200</v>
      </c>
      <c r="I25" s="36">
        <v>0</v>
      </c>
      <c r="J25" s="36">
        <v>0</v>
      </c>
      <c r="K25" s="36">
        <v>19500</v>
      </c>
      <c r="L25" s="36">
        <f t="shared" si="6"/>
        <v>21394.55</v>
      </c>
      <c r="M25" s="36">
        <v>21394.55</v>
      </c>
      <c r="N25" s="36">
        <v>0</v>
      </c>
      <c r="O25" s="36">
        <v>0</v>
      </c>
      <c r="P25" s="37">
        <f t="shared" si="3"/>
        <v>109.71564102564102</v>
      </c>
      <c r="Q25" s="19"/>
      <c r="R25" s="19"/>
      <c r="S25" s="19"/>
      <c r="T25" s="19"/>
      <c r="U25" s="19"/>
      <c r="V25" s="19"/>
      <c r="W25" s="19"/>
    </row>
    <row r="26" spans="1:23" s="18" customFormat="1" ht="30" customHeight="1">
      <c r="A26" s="34">
        <v>18030000</v>
      </c>
      <c r="B26" s="39" t="s">
        <v>44</v>
      </c>
      <c r="C26" s="36">
        <f t="shared" si="1"/>
        <v>32400</v>
      </c>
      <c r="D26" s="36">
        <f>D27</f>
        <v>32400</v>
      </c>
      <c r="E26" s="36">
        <f>E27</f>
        <v>0</v>
      </c>
      <c r="F26" s="36">
        <f>F27</f>
        <v>0</v>
      </c>
      <c r="G26" s="36">
        <f t="shared" si="5"/>
        <v>32400</v>
      </c>
      <c r="H26" s="36">
        <f>H27</f>
        <v>32400</v>
      </c>
      <c r="I26" s="36">
        <f>I27</f>
        <v>0</v>
      </c>
      <c r="J26" s="36">
        <f>J27</f>
        <v>0</v>
      </c>
      <c r="K26" s="36">
        <f>K27</f>
        <v>4900</v>
      </c>
      <c r="L26" s="36">
        <f t="shared" si="6"/>
        <v>16832.14</v>
      </c>
      <c r="M26" s="36">
        <f>M27+M28</f>
        <v>16832.14</v>
      </c>
      <c r="N26" s="36">
        <f>N27</f>
        <v>0</v>
      </c>
      <c r="O26" s="36">
        <f>O27</f>
        <v>0</v>
      </c>
      <c r="P26" s="37">
        <f t="shared" si="3"/>
        <v>343.5130612244898</v>
      </c>
      <c r="Q26" s="19"/>
      <c r="R26" s="19"/>
      <c r="S26" s="19"/>
      <c r="T26" s="19"/>
      <c r="U26" s="19"/>
      <c r="V26" s="19"/>
      <c r="W26" s="19"/>
    </row>
    <row r="27" spans="1:23" s="18" customFormat="1" ht="30" customHeight="1">
      <c r="A27" s="34">
        <v>18030100</v>
      </c>
      <c r="B27" s="39" t="s">
        <v>45</v>
      </c>
      <c r="C27" s="36">
        <f t="shared" si="1"/>
        <v>32400</v>
      </c>
      <c r="D27" s="36">
        <v>32400</v>
      </c>
      <c r="E27" s="36">
        <v>0</v>
      </c>
      <c r="F27" s="36">
        <v>0</v>
      </c>
      <c r="G27" s="36">
        <f t="shared" si="5"/>
        <v>32400</v>
      </c>
      <c r="H27" s="36">
        <v>32400</v>
      </c>
      <c r="I27" s="36">
        <v>0</v>
      </c>
      <c r="J27" s="36">
        <v>0</v>
      </c>
      <c r="K27" s="36">
        <v>4900</v>
      </c>
      <c r="L27" s="36">
        <f t="shared" si="6"/>
        <v>14982.47</v>
      </c>
      <c r="M27" s="36">
        <v>14982.47</v>
      </c>
      <c r="N27" s="36">
        <v>0</v>
      </c>
      <c r="O27" s="36">
        <v>0</v>
      </c>
      <c r="P27" s="37">
        <f t="shared" si="3"/>
        <v>305.764693877551</v>
      </c>
      <c r="Q27" s="19"/>
      <c r="R27" s="19"/>
      <c r="S27" s="19"/>
      <c r="T27" s="19"/>
      <c r="U27" s="19"/>
      <c r="V27" s="19"/>
      <c r="W27" s="19"/>
    </row>
    <row r="28" spans="1:23" s="18" customFormat="1" ht="30" customHeight="1">
      <c r="A28" s="34">
        <v>18030200</v>
      </c>
      <c r="B28" s="39" t="s">
        <v>132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f t="shared" si="6"/>
        <v>1849.67</v>
      </c>
      <c r="M28" s="36">
        <v>1849.67</v>
      </c>
      <c r="N28" s="36">
        <v>0</v>
      </c>
      <c r="O28" s="36">
        <v>0</v>
      </c>
      <c r="P28" s="37" t="e">
        <f t="shared" si="3"/>
        <v>#DIV/0!</v>
      </c>
      <c r="Q28" s="19"/>
      <c r="R28" s="19"/>
      <c r="S28" s="19"/>
      <c r="T28" s="19"/>
      <c r="U28" s="19"/>
      <c r="V28" s="19"/>
      <c r="W28" s="19"/>
    </row>
    <row r="29" spans="1:23" s="18" customFormat="1" ht="30" customHeight="1">
      <c r="A29" s="34">
        <v>18050000</v>
      </c>
      <c r="B29" s="39" t="s">
        <v>46</v>
      </c>
      <c r="C29" s="36">
        <f t="shared" si="1"/>
        <v>19954000</v>
      </c>
      <c r="D29" s="36">
        <f>D30+D31</f>
        <v>19954000</v>
      </c>
      <c r="E29" s="36">
        <f>E30+E31</f>
        <v>0</v>
      </c>
      <c r="F29" s="36">
        <f>F30+F31</f>
        <v>0</v>
      </c>
      <c r="G29" s="36">
        <f t="shared" si="5"/>
        <v>20934200</v>
      </c>
      <c r="H29" s="36">
        <f>H30+H31</f>
        <v>20934200</v>
      </c>
      <c r="I29" s="36">
        <f>I30+I31</f>
        <v>0</v>
      </c>
      <c r="J29" s="36">
        <f>J30+J31</f>
        <v>0</v>
      </c>
      <c r="K29" s="36">
        <f>K30+K31</f>
        <v>9756990</v>
      </c>
      <c r="L29" s="36">
        <f t="shared" si="6"/>
        <v>11652931.87</v>
      </c>
      <c r="M29" s="36">
        <f>M30+M31</f>
        <v>11652931.87</v>
      </c>
      <c r="N29" s="36">
        <f>N30+N31</f>
        <v>0</v>
      </c>
      <c r="O29" s="36">
        <f>O30+O31</f>
        <v>0</v>
      </c>
      <c r="P29" s="37">
        <f t="shared" si="3"/>
        <v>119.43162665945133</v>
      </c>
      <c r="Q29" s="19"/>
      <c r="R29" s="19"/>
      <c r="S29" s="19"/>
      <c r="T29" s="19"/>
      <c r="U29" s="19"/>
      <c r="V29" s="19"/>
      <c r="W29" s="19"/>
    </row>
    <row r="30" spans="1:23" s="18" customFormat="1" ht="30" customHeight="1">
      <c r="A30" s="34">
        <v>18050300</v>
      </c>
      <c r="B30" s="39" t="s">
        <v>47</v>
      </c>
      <c r="C30" s="36">
        <f t="shared" si="1"/>
        <v>4604900</v>
      </c>
      <c r="D30" s="36">
        <v>4604900</v>
      </c>
      <c r="E30" s="36">
        <v>0</v>
      </c>
      <c r="F30" s="36">
        <v>0</v>
      </c>
      <c r="G30" s="36">
        <f t="shared" si="5"/>
        <v>4604900</v>
      </c>
      <c r="H30" s="36">
        <v>4604900</v>
      </c>
      <c r="I30" s="36">
        <v>0</v>
      </c>
      <c r="J30" s="36">
        <v>0</v>
      </c>
      <c r="K30" s="36">
        <v>2150000</v>
      </c>
      <c r="L30" s="36">
        <f t="shared" si="6"/>
        <v>2092997.36</v>
      </c>
      <c r="M30" s="36">
        <v>2092997.36</v>
      </c>
      <c r="N30" s="36">
        <v>0</v>
      </c>
      <c r="O30" s="36">
        <v>0</v>
      </c>
      <c r="P30" s="37">
        <f t="shared" si="3"/>
        <v>97.34871441860466</v>
      </c>
      <c r="Q30" s="19"/>
      <c r="R30" s="19"/>
      <c r="S30" s="19"/>
      <c r="T30" s="19"/>
      <c r="U30" s="19"/>
      <c r="V30" s="19"/>
      <c r="W30" s="19"/>
    </row>
    <row r="31" spans="1:23" s="18" customFormat="1" ht="30" customHeight="1">
      <c r="A31" s="34">
        <v>18050400</v>
      </c>
      <c r="B31" s="40" t="s">
        <v>48</v>
      </c>
      <c r="C31" s="36">
        <f t="shared" si="1"/>
        <v>15349100</v>
      </c>
      <c r="D31" s="36">
        <v>15349100</v>
      </c>
      <c r="E31" s="36">
        <v>0</v>
      </c>
      <c r="F31" s="36">
        <v>0</v>
      </c>
      <c r="G31" s="36">
        <f t="shared" si="5"/>
        <v>16329300</v>
      </c>
      <c r="H31" s="36">
        <v>16329300</v>
      </c>
      <c r="I31" s="36">
        <v>0</v>
      </c>
      <c r="J31" s="36">
        <v>0</v>
      </c>
      <c r="K31" s="36">
        <v>7606990</v>
      </c>
      <c r="L31" s="36">
        <f t="shared" si="6"/>
        <v>9559934.51</v>
      </c>
      <c r="M31" s="36">
        <v>9559934.51</v>
      </c>
      <c r="N31" s="36">
        <v>0</v>
      </c>
      <c r="O31" s="36">
        <v>0</v>
      </c>
      <c r="P31" s="37">
        <f t="shared" si="3"/>
        <v>125.67302586174031</v>
      </c>
      <c r="Q31" s="19"/>
      <c r="R31" s="19"/>
      <c r="S31" s="19"/>
      <c r="T31" s="19"/>
      <c r="U31" s="19"/>
      <c r="V31" s="19"/>
      <c r="W31" s="19"/>
    </row>
    <row r="32" spans="1:23" s="18" customFormat="1" ht="30" customHeight="1">
      <c r="A32" s="34">
        <v>20000000</v>
      </c>
      <c r="B32" s="41" t="s">
        <v>15</v>
      </c>
      <c r="C32" s="36">
        <f t="shared" si="1"/>
        <v>128000</v>
      </c>
      <c r="D32" s="36">
        <f>D33+D34</f>
        <v>128000</v>
      </c>
      <c r="E32" s="36">
        <f aca="true" t="shared" si="7" ref="E32:O32">E33+E34</f>
        <v>0</v>
      </c>
      <c r="F32" s="36">
        <f t="shared" si="7"/>
        <v>0</v>
      </c>
      <c r="G32" s="36">
        <f t="shared" si="5"/>
        <v>128000</v>
      </c>
      <c r="H32" s="36">
        <f t="shared" si="7"/>
        <v>128000</v>
      </c>
      <c r="I32" s="36">
        <f t="shared" si="7"/>
        <v>0</v>
      </c>
      <c r="J32" s="36">
        <f t="shared" si="7"/>
        <v>0</v>
      </c>
      <c r="K32" s="36">
        <f t="shared" si="7"/>
        <v>60500</v>
      </c>
      <c r="L32" s="36">
        <f t="shared" si="6"/>
        <v>65582.32</v>
      </c>
      <c r="M32" s="36">
        <f t="shared" si="7"/>
        <v>65582.32</v>
      </c>
      <c r="N32" s="36">
        <f t="shared" si="7"/>
        <v>0</v>
      </c>
      <c r="O32" s="36">
        <f t="shared" si="7"/>
        <v>0</v>
      </c>
      <c r="P32" s="37">
        <f t="shared" si="3"/>
        <v>108.40052892561984</v>
      </c>
      <c r="Q32" s="19"/>
      <c r="R32" s="19"/>
      <c r="S32" s="19"/>
      <c r="T32" s="19"/>
      <c r="U32" s="19"/>
      <c r="V32" s="19"/>
      <c r="W32" s="19"/>
    </row>
    <row r="33" spans="1:23" s="18" customFormat="1" ht="30" customHeight="1">
      <c r="A33" s="34">
        <v>21081100</v>
      </c>
      <c r="B33" s="41" t="s">
        <v>16</v>
      </c>
      <c r="C33" s="36">
        <f t="shared" si="1"/>
        <v>8000</v>
      </c>
      <c r="D33" s="36">
        <v>8000</v>
      </c>
      <c r="E33" s="36">
        <v>0</v>
      </c>
      <c r="F33" s="36">
        <v>0</v>
      </c>
      <c r="G33" s="36">
        <f t="shared" si="5"/>
        <v>8000</v>
      </c>
      <c r="H33" s="36">
        <v>8000</v>
      </c>
      <c r="I33" s="36">
        <v>0</v>
      </c>
      <c r="J33" s="36">
        <v>0</v>
      </c>
      <c r="K33" s="36">
        <v>2500</v>
      </c>
      <c r="L33" s="36">
        <f t="shared" si="6"/>
        <v>4021</v>
      </c>
      <c r="M33" s="36">
        <v>4021</v>
      </c>
      <c r="N33" s="36">
        <v>0</v>
      </c>
      <c r="O33" s="36">
        <v>0</v>
      </c>
      <c r="P33" s="37">
        <f t="shared" si="3"/>
        <v>160.84</v>
      </c>
      <c r="Q33" s="19"/>
      <c r="R33" s="19"/>
      <c r="S33" s="19"/>
      <c r="T33" s="19"/>
      <c r="U33" s="19"/>
      <c r="V33" s="19"/>
      <c r="W33" s="19"/>
    </row>
    <row r="34" spans="1:23" s="18" customFormat="1" ht="30" customHeight="1">
      <c r="A34" s="34">
        <v>22012500</v>
      </c>
      <c r="B34" s="41" t="s">
        <v>38</v>
      </c>
      <c r="C34" s="36">
        <f t="shared" si="1"/>
        <v>120000</v>
      </c>
      <c r="D34" s="36">
        <v>120000</v>
      </c>
      <c r="E34" s="36">
        <v>0</v>
      </c>
      <c r="F34" s="36">
        <v>0</v>
      </c>
      <c r="G34" s="36">
        <f t="shared" si="5"/>
        <v>120000</v>
      </c>
      <c r="H34" s="36">
        <v>120000</v>
      </c>
      <c r="I34" s="36">
        <v>0</v>
      </c>
      <c r="J34" s="36">
        <v>0</v>
      </c>
      <c r="K34" s="36">
        <v>58000</v>
      </c>
      <c r="L34" s="36">
        <f t="shared" si="6"/>
        <v>61561.32</v>
      </c>
      <c r="M34" s="36">
        <v>61561.32</v>
      </c>
      <c r="N34" s="36">
        <v>0</v>
      </c>
      <c r="O34" s="36">
        <v>0</v>
      </c>
      <c r="P34" s="37">
        <f t="shared" si="3"/>
        <v>106.14020689655173</v>
      </c>
      <c r="Q34" s="19"/>
      <c r="R34" s="19"/>
      <c r="S34" s="19"/>
      <c r="T34" s="19"/>
      <c r="U34" s="19"/>
      <c r="V34" s="19"/>
      <c r="W34" s="19"/>
    </row>
    <row r="35" spans="1:23" s="18" customFormat="1" ht="30" customHeight="1">
      <c r="A35" s="42"/>
      <c r="B35" s="43" t="s">
        <v>114</v>
      </c>
      <c r="C35" s="36">
        <f t="shared" si="1"/>
        <v>22560600</v>
      </c>
      <c r="D35" s="36">
        <f>D15+D32</f>
        <v>22560600</v>
      </c>
      <c r="E35" s="36">
        <f aca="true" t="shared" si="8" ref="E35:O35">E15+E32</f>
        <v>0</v>
      </c>
      <c r="F35" s="36">
        <f t="shared" si="8"/>
        <v>0</v>
      </c>
      <c r="G35" s="36">
        <f t="shared" si="5"/>
        <v>23540800</v>
      </c>
      <c r="H35" s="36">
        <f t="shared" si="8"/>
        <v>23540800</v>
      </c>
      <c r="I35" s="36">
        <f t="shared" si="8"/>
        <v>0</v>
      </c>
      <c r="J35" s="36">
        <f t="shared" si="8"/>
        <v>0</v>
      </c>
      <c r="K35" s="36">
        <f t="shared" si="8"/>
        <v>10806890</v>
      </c>
      <c r="L35" s="36">
        <f t="shared" si="6"/>
        <v>13115506.559999999</v>
      </c>
      <c r="M35" s="36">
        <f t="shared" si="8"/>
        <v>13115506.559999999</v>
      </c>
      <c r="N35" s="36">
        <f t="shared" si="8"/>
        <v>0</v>
      </c>
      <c r="O35" s="36">
        <f t="shared" si="8"/>
        <v>0</v>
      </c>
      <c r="P35" s="37">
        <f t="shared" si="3"/>
        <v>121.36245080684635</v>
      </c>
      <c r="Q35" s="19"/>
      <c r="R35" s="19"/>
      <c r="S35" s="19"/>
      <c r="T35" s="19"/>
      <c r="U35" s="19"/>
      <c r="V35" s="19"/>
      <c r="W35" s="19"/>
    </row>
    <row r="36" spans="1:23" s="18" customFormat="1" ht="30" customHeight="1">
      <c r="A36" s="34">
        <v>40000000</v>
      </c>
      <c r="B36" s="43" t="s">
        <v>17</v>
      </c>
      <c r="C36" s="36">
        <f t="shared" si="1"/>
        <v>140260878</v>
      </c>
      <c r="D36" s="44">
        <f>D37+D38+D40</f>
        <v>140260878</v>
      </c>
      <c r="E36" s="44">
        <f aca="true" t="shared" si="9" ref="E36:O36">E37+E38+E40</f>
        <v>0</v>
      </c>
      <c r="F36" s="44">
        <f t="shared" si="9"/>
        <v>0</v>
      </c>
      <c r="G36" s="36">
        <f>H36+I36</f>
        <v>140244144</v>
      </c>
      <c r="H36" s="44">
        <f>H37+H38+H40+H39</f>
        <v>140244144</v>
      </c>
      <c r="I36" s="44">
        <f t="shared" si="9"/>
        <v>0</v>
      </c>
      <c r="J36" s="44">
        <f t="shared" si="9"/>
        <v>0</v>
      </c>
      <c r="K36" s="44">
        <f>K37+K38+K40+K39</f>
        <v>71598596</v>
      </c>
      <c r="L36" s="36">
        <f t="shared" si="6"/>
        <v>71004388.83999999</v>
      </c>
      <c r="M36" s="44">
        <f>M37+M38+M40+M39</f>
        <v>71004388.83999999</v>
      </c>
      <c r="N36" s="44">
        <f t="shared" si="9"/>
        <v>0</v>
      </c>
      <c r="O36" s="44">
        <f t="shared" si="9"/>
        <v>0</v>
      </c>
      <c r="P36" s="37">
        <f t="shared" si="3"/>
        <v>99.17008545810032</v>
      </c>
      <c r="Q36" s="19"/>
      <c r="R36" s="19"/>
      <c r="S36" s="19"/>
      <c r="T36" s="19"/>
      <c r="U36" s="19"/>
      <c r="V36" s="19"/>
      <c r="W36" s="19"/>
    </row>
    <row r="37" spans="1:23" s="18" customFormat="1" ht="30" customHeight="1">
      <c r="A37" s="34">
        <v>41020900</v>
      </c>
      <c r="B37" s="41" t="s">
        <v>28</v>
      </c>
      <c r="C37" s="36">
        <f t="shared" si="1"/>
        <v>12277820</v>
      </c>
      <c r="D37" s="44">
        <v>12277820</v>
      </c>
      <c r="E37" s="44">
        <v>0</v>
      </c>
      <c r="F37" s="44">
        <v>0</v>
      </c>
      <c r="G37" s="36">
        <f t="shared" si="5"/>
        <v>11783320</v>
      </c>
      <c r="H37" s="44">
        <v>11783320</v>
      </c>
      <c r="I37" s="44">
        <v>0</v>
      </c>
      <c r="J37" s="36">
        <v>0</v>
      </c>
      <c r="K37" s="36">
        <v>9927691</v>
      </c>
      <c r="L37" s="36">
        <f t="shared" si="6"/>
        <v>9927691</v>
      </c>
      <c r="M37" s="44">
        <v>9927691</v>
      </c>
      <c r="N37" s="36">
        <v>0</v>
      </c>
      <c r="O37" s="36">
        <v>0</v>
      </c>
      <c r="P37" s="37">
        <f t="shared" si="3"/>
        <v>100</v>
      </c>
      <c r="Q37" s="19"/>
      <c r="R37" s="19"/>
      <c r="S37" s="19"/>
      <c r="T37" s="19"/>
      <c r="U37" s="19"/>
      <c r="V37" s="19"/>
      <c r="W37" s="19"/>
    </row>
    <row r="38" spans="1:23" s="18" customFormat="1" ht="117.75" customHeight="1">
      <c r="A38" s="34">
        <v>41030600</v>
      </c>
      <c r="B38" s="45" t="s">
        <v>29</v>
      </c>
      <c r="C38" s="36">
        <f t="shared" si="1"/>
        <v>125886300</v>
      </c>
      <c r="D38" s="44">
        <v>125886300</v>
      </c>
      <c r="E38" s="44">
        <v>0</v>
      </c>
      <c r="F38" s="44">
        <v>0</v>
      </c>
      <c r="G38" s="36">
        <f t="shared" si="5"/>
        <v>125886300</v>
      </c>
      <c r="H38" s="44">
        <v>125886300</v>
      </c>
      <c r="I38" s="44">
        <v>0</v>
      </c>
      <c r="J38" s="36">
        <v>0</v>
      </c>
      <c r="K38" s="36">
        <v>60174100</v>
      </c>
      <c r="L38" s="36">
        <f t="shared" si="6"/>
        <v>59665465.63</v>
      </c>
      <c r="M38" s="36">
        <v>59665465.63</v>
      </c>
      <c r="N38" s="36">
        <v>0</v>
      </c>
      <c r="O38" s="36">
        <v>0</v>
      </c>
      <c r="P38" s="37">
        <f t="shared" si="3"/>
        <v>99.15472874542371</v>
      </c>
      <c r="Q38" s="19"/>
      <c r="R38" s="19"/>
      <c r="S38" s="19"/>
      <c r="T38" s="19"/>
      <c r="U38" s="19"/>
      <c r="V38" s="19"/>
      <c r="W38" s="19"/>
    </row>
    <row r="39" spans="1:23" s="18" customFormat="1" ht="117.75" customHeight="1">
      <c r="A39" s="34">
        <v>41035000</v>
      </c>
      <c r="B39" s="45" t="s">
        <v>133</v>
      </c>
      <c r="C39" s="36">
        <v>0</v>
      </c>
      <c r="D39" s="44">
        <v>0</v>
      </c>
      <c r="E39" s="44">
        <v>0</v>
      </c>
      <c r="F39" s="44">
        <v>0</v>
      </c>
      <c r="G39" s="36">
        <v>477766</v>
      </c>
      <c r="H39" s="44">
        <v>477766</v>
      </c>
      <c r="I39" s="44">
        <v>0</v>
      </c>
      <c r="J39" s="36">
        <v>0</v>
      </c>
      <c r="K39" s="36">
        <v>477766</v>
      </c>
      <c r="L39" s="36">
        <v>477766</v>
      </c>
      <c r="M39" s="36">
        <v>477766</v>
      </c>
      <c r="N39" s="36">
        <v>0</v>
      </c>
      <c r="O39" s="36">
        <v>0</v>
      </c>
      <c r="P39" s="37">
        <f t="shared" si="3"/>
        <v>100</v>
      </c>
      <c r="Q39" s="19"/>
      <c r="R39" s="19"/>
      <c r="S39" s="19"/>
      <c r="T39" s="19"/>
      <c r="U39" s="19"/>
      <c r="V39" s="19"/>
      <c r="W39" s="19"/>
    </row>
    <row r="40" spans="1:23" s="18" customFormat="1" ht="206.25" customHeight="1">
      <c r="A40" s="34">
        <v>41035800</v>
      </c>
      <c r="B40" s="45" t="s">
        <v>49</v>
      </c>
      <c r="C40" s="36">
        <f t="shared" si="1"/>
        <v>2096758</v>
      </c>
      <c r="D40" s="44">
        <v>2096758</v>
      </c>
      <c r="E40" s="44">
        <v>0</v>
      </c>
      <c r="F40" s="44">
        <v>0</v>
      </c>
      <c r="G40" s="36">
        <f t="shared" si="5"/>
        <v>2096758</v>
      </c>
      <c r="H40" s="44">
        <v>2096758</v>
      </c>
      <c r="I40" s="44">
        <v>0</v>
      </c>
      <c r="J40" s="36">
        <v>0</v>
      </c>
      <c r="K40" s="36">
        <v>1019039</v>
      </c>
      <c r="L40" s="36">
        <f t="shared" si="6"/>
        <v>933466.21</v>
      </c>
      <c r="M40" s="44">
        <v>933466.21</v>
      </c>
      <c r="N40" s="36">
        <v>0</v>
      </c>
      <c r="O40" s="36">
        <v>0</v>
      </c>
      <c r="P40" s="37">
        <f t="shared" si="3"/>
        <v>91.60259911544111</v>
      </c>
      <c r="Q40" s="19"/>
      <c r="R40" s="19"/>
      <c r="S40" s="19"/>
      <c r="T40" s="19"/>
      <c r="U40" s="19"/>
      <c r="V40" s="19"/>
      <c r="W40" s="19"/>
    </row>
    <row r="41" spans="1:23" s="18" customFormat="1" ht="30" customHeight="1">
      <c r="A41" s="46"/>
      <c r="B41" s="43" t="s">
        <v>12</v>
      </c>
      <c r="C41" s="36">
        <f t="shared" si="1"/>
        <v>162821478</v>
      </c>
      <c r="D41" s="36">
        <f>D35+D36</f>
        <v>162821478</v>
      </c>
      <c r="E41" s="36">
        <f aca="true" t="shared" si="10" ref="E41:O41">E35+E36</f>
        <v>0</v>
      </c>
      <c r="F41" s="36">
        <f t="shared" si="10"/>
        <v>0</v>
      </c>
      <c r="G41" s="36">
        <f t="shared" si="5"/>
        <v>163784944</v>
      </c>
      <c r="H41" s="36">
        <f>H35+H36</f>
        <v>163784944</v>
      </c>
      <c r="I41" s="36">
        <f t="shared" si="10"/>
        <v>0</v>
      </c>
      <c r="J41" s="36">
        <f t="shared" si="10"/>
        <v>0</v>
      </c>
      <c r="K41" s="36">
        <f t="shared" si="10"/>
        <v>82405486</v>
      </c>
      <c r="L41" s="36">
        <f t="shared" si="6"/>
        <v>84119895.39999999</v>
      </c>
      <c r="M41" s="36">
        <f t="shared" si="10"/>
        <v>84119895.39999999</v>
      </c>
      <c r="N41" s="36">
        <f t="shared" si="10"/>
        <v>0</v>
      </c>
      <c r="O41" s="36">
        <f t="shared" si="10"/>
        <v>0</v>
      </c>
      <c r="P41" s="37">
        <f t="shared" si="3"/>
        <v>102.08045542016461</v>
      </c>
      <c r="Q41" s="19"/>
      <c r="R41" s="19"/>
      <c r="S41" s="19"/>
      <c r="T41" s="19"/>
      <c r="U41" s="19"/>
      <c r="V41" s="19"/>
      <c r="W41" s="19"/>
    </row>
    <row r="42" spans="1:23" s="18" customFormat="1" ht="45" customHeight="1">
      <c r="A42" s="46"/>
      <c r="B42" s="43" t="s">
        <v>115</v>
      </c>
      <c r="C42" s="36">
        <f t="shared" si="1"/>
        <v>150300</v>
      </c>
      <c r="D42" s="36">
        <f>D43+D44</f>
        <v>0</v>
      </c>
      <c r="E42" s="36">
        <f aca="true" t="shared" si="11" ref="E42:O42">E43+E44</f>
        <v>150300</v>
      </c>
      <c r="F42" s="36">
        <f t="shared" si="11"/>
        <v>0</v>
      </c>
      <c r="G42" s="36">
        <f t="shared" si="5"/>
        <v>146800</v>
      </c>
      <c r="H42" s="36">
        <f t="shared" si="11"/>
        <v>0</v>
      </c>
      <c r="I42" s="36">
        <f t="shared" si="11"/>
        <v>146800</v>
      </c>
      <c r="J42" s="36">
        <f t="shared" si="11"/>
        <v>0</v>
      </c>
      <c r="K42" s="36">
        <f t="shared" si="11"/>
        <v>0</v>
      </c>
      <c r="L42" s="36">
        <f t="shared" si="6"/>
        <v>127801.42</v>
      </c>
      <c r="M42" s="36">
        <f t="shared" si="11"/>
        <v>0</v>
      </c>
      <c r="N42" s="36">
        <f t="shared" si="11"/>
        <v>127801.42</v>
      </c>
      <c r="O42" s="36">
        <f t="shared" si="11"/>
        <v>0</v>
      </c>
      <c r="P42" s="37" t="e">
        <f t="shared" si="3"/>
        <v>#DIV/0!</v>
      </c>
      <c r="Q42" s="19"/>
      <c r="R42" s="19"/>
      <c r="S42" s="19"/>
      <c r="T42" s="19"/>
      <c r="U42" s="19"/>
      <c r="V42" s="19"/>
      <c r="W42" s="19"/>
    </row>
    <row r="43" spans="1:23" s="18" customFormat="1" ht="45.75" customHeight="1">
      <c r="A43" s="34">
        <v>25010000</v>
      </c>
      <c r="B43" s="43" t="s">
        <v>37</v>
      </c>
      <c r="C43" s="36">
        <f t="shared" si="1"/>
        <v>150300</v>
      </c>
      <c r="D43" s="36">
        <v>0</v>
      </c>
      <c r="E43" s="36">
        <v>150300</v>
      </c>
      <c r="F43" s="36">
        <v>0</v>
      </c>
      <c r="G43" s="36">
        <f t="shared" si="5"/>
        <v>146800</v>
      </c>
      <c r="H43" s="36">
        <v>0</v>
      </c>
      <c r="I43" s="36">
        <v>146800</v>
      </c>
      <c r="J43" s="36">
        <v>0</v>
      </c>
      <c r="K43" s="36">
        <v>0</v>
      </c>
      <c r="L43" s="36">
        <f t="shared" si="6"/>
        <v>95347.37</v>
      </c>
      <c r="M43" s="36">
        <v>0</v>
      </c>
      <c r="N43" s="36">
        <v>95347.37</v>
      </c>
      <c r="O43" s="36">
        <v>0</v>
      </c>
      <c r="P43" s="37" t="e">
        <f t="shared" si="3"/>
        <v>#DIV/0!</v>
      </c>
      <c r="Q43" s="19"/>
      <c r="R43" s="19"/>
      <c r="S43" s="19"/>
      <c r="T43" s="19"/>
      <c r="U43" s="19"/>
      <c r="V43" s="19"/>
      <c r="W43" s="19"/>
    </row>
    <row r="44" spans="1:23" s="18" customFormat="1" ht="24.75" customHeight="1">
      <c r="A44" s="34">
        <v>25020000</v>
      </c>
      <c r="B44" s="43" t="s">
        <v>13</v>
      </c>
      <c r="C44" s="36">
        <f t="shared" si="1"/>
        <v>0</v>
      </c>
      <c r="D44" s="36">
        <v>0</v>
      </c>
      <c r="E44" s="36">
        <v>0</v>
      </c>
      <c r="F44" s="36">
        <v>0</v>
      </c>
      <c r="G44" s="36">
        <f t="shared" si="5"/>
        <v>0</v>
      </c>
      <c r="H44" s="36">
        <v>0</v>
      </c>
      <c r="I44" s="36">
        <v>0</v>
      </c>
      <c r="J44" s="36">
        <v>0</v>
      </c>
      <c r="K44" s="36">
        <v>0</v>
      </c>
      <c r="L44" s="36">
        <f t="shared" si="6"/>
        <v>32454.05</v>
      </c>
      <c r="M44" s="36">
        <v>0</v>
      </c>
      <c r="N44" s="36">
        <v>32454.05</v>
      </c>
      <c r="O44" s="36">
        <v>0</v>
      </c>
      <c r="P44" s="37" t="e">
        <f t="shared" si="3"/>
        <v>#DIV/0!</v>
      </c>
      <c r="Q44" s="19"/>
      <c r="R44" s="19"/>
      <c r="S44" s="19"/>
      <c r="T44" s="19"/>
      <c r="U44" s="19"/>
      <c r="V44" s="19"/>
      <c r="W44" s="19"/>
    </row>
    <row r="45" spans="1:23" s="18" customFormat="1" ht="30" customHeight="1">
      <c r="A45" s="46"/>
      <c r="B45" s="43" t="s">
        <v>10</v>
      </c>
      <c r="C45" s="36">
        <f t="shared" si="1"/>
        <v>150300</v>
      </c>
      <c r="D45" s="36">
        <f>D42</f>
        <v>0</v>
      </c>
      <c r="E45" s="36">
        <f aca="true" t="shared" si="12" ref="E45:O45">E42</f>
        <v>150300</v>
      </c>
      <c r="F45" s="36">
        <f t="shared" si="12"/>
        <v>0</v>
      </c>
      <c r="G45" s="36">
        <f t="shared" si="5"/>
        <v>146800</v>
      </c>
      <c r="H45" s="36">
        <f t="shared" si="12"/>
        <v>0</v>
      </c>
      <c r="I45" s="36">
        <f t="shared" si="12"/>
        <v>146800</v>
      </c>
      <c r="J45" s="36">
        <f t="shared" si="12"/>
        <v>0</v>
      </c>
      <c r="K45" s="36">
        <f t="shared" si="12"/>
        <v>0</v>
      </c>
      <c r="L45" s="36">
        <f t="shared" si="6"/>
        <v>127801.42</v>
      </c>
      <c r="M45" s="36">
        <f t="shared" si="12"/>
        <v>0</v>
      </c>
      <c r="N45" s="36">
        <f t="shared" si="12"/>
        <v>127801.42</v>
      </c>
      <c r="O45" s="36">
        <f t="shared" si="12"/>
        <v>0</v>
      </c>
      <c r="P45" s="37" t="e">
        <f t="shared" si="3"/>
        <v>#DIV/0!</v>
      </c>
      <c r="Q45" s="19"/>
      <c r="R45" s="19"/>
      <c r="S45" s="19"/>
      <c r="T45" s="19"/>
      <c r="U45" s="19"/>
      <c r="V45" s="19"/>
      <c r="W45" s="19"/>
    </row>
    <row r="46" spans="1:23" s="18" customFormat="1" ht="30" customHeight="1">
      <c r="A46" s="46"/>
      <c r="B46" s="35" t="s">
        <v>14</v>
      </c>
      <c r="C46" s="36">
        <f t="shared" si="1"/>
        <v>162971778</v>
      </c>
      <c r="D46" s="36">
        <f>D41+D45</f>
        <v>162821478</v>
      </c>
      <c r="E46" s="36">
        <f aca="true" t="shared" si="13" ref="E46:O46">E41+E45</f>
        <v>150300</v>
      </c>
      <c r="F46" s="36">
        <f t="shared" si="13"/>
        <v>0</v>
      </c>
      <c r="G46" s="36">
        <f t="shared" si="5"/>
        <v>163931744</v>
      </c>
      <c r="H46" s="36">
        <f t="shared" si="13"/>
        <v>163784944</v>
      </c>
      <c r="I46" s="36">
        <f t="shared" si="13"/>
        <v>146800</v>
      </c>
      <c r="J46" s="36">
        <f t="shared" si="13"/>
        <v>0</v>
      </c>
      <c r="K46" s="36">
        <f t="shared" si="13"/>
        <v>82405486</v>
      </c>
      <c r="L46" s="36">
        <f t="shared" si="6"/>
        <v>84247696.82</v>
      </c>
      <c r="M46" s="36">
        <f t="shared" si="13"/>
        <v>84119895.39999999</v>
      </c>
      <c r="N46" s="36">
        <f t="shared" si="13"/>
        <v>127801.42</v>
      </c>
      <c r="O46" s="36">
        <f t="shared" si="13"/>
        <v>0</v>
      </c>
      <c r="P46" s="37">
        <f t="shared" si="3"/>
        <v>102.08045542016461</v>
      </c>
      <c r="Q46" s="19"/>
      <c r="R46" s="19"/>
      <c r="S46" s="19"/>
      <c r="T46" s="19"/>
      <c r="U46" s="19"/>
      <c r="V46" s="19"/>
      <c r="W46" s="19"/>
    </row>
    <row r="47" spans="1:23" s="18" customFormat="1" ht="30" customHeight="1">
      <c r="A47" s="62"/>
      <c r="B47" s="63" t="s">
        <v>116</v>
      </c>
      <c r="C47" s="64"/>
      <c r="D47" s="64"/>
      <c r="E47" s="64"/>
      <c r="F47" s="64"/>
      <c r="G47" s="36"/>
      <c r="H47" s="36"/>
      <c r="I47" s="36"/>
      <c r="J47" s="36"/>
      <c r="K47" s="36"/>
      <c r="L47" s="36">
        <f t="shared" si="6"/>
        <v>0</v>
      </c>
      <c r="M47" s="36"/>
      <c r="N47" s="36"/>
      <c r="O47" s="36"/>
      <c r="P47" s="37" t="e">
        <f t="shared" si="3"/>
        <v>#DIV/0!</v>
      </c>
      <c r="Q47" s="19"/>
      <c r="R47" s="19"/>
      <c r="S47" s="19"/>
      <c r="T47" s="19"/>
      <c r="U47" s="19"/>
      <c r="V47" s="19"/>
      <c r="W47" s="19"/>
    </row>
    <row r="48" spans="1:23" s="18" customFormat="1" ht="30" customHeight="1">
      <c r="A48" s="65" t="s">
        <v>119</v>
      </c>
      <c r="B48" s="66" t="s">
        <v>118</v>
      </c>
      <c r="C48" s="64">
        <f t="shared" si="1"/>
        <v>23271905</v>
      </c>
      <c r="D48" s="64">
        <f>D49</f>
        <v>18832200</v>
      </c>
      <c r="E48" s="64">
        <f aca="true" t="shared" si="14" ref="E48:O48">E49</f>
        <v>4439705</v>
      </c>
      <c r="F48" s="64">
        <f t="shared" si="14"/>
        <v>4439700</v>
      </c>
      <c r="G48" s="36">
        <f t="shared" si="5"/>
        <v>26075135</v>
      </c>
      <c r="H48" s="36">
        <f t="shared" si="14"/>
        <v>19306670</v>
      </c>
      <c r="I48" s="36">
        <f t="shared" si="14"/>
        <v>6768465</v>
      </c>
      <c r="J48" s="36">
        <f t="shared" si="14"/>
        <v>6768460</v>
      </c>
      <c r="K48" s="36">
        <f t="shared" si="14"/>
        <v>10585850</v>
      </c>
      <c r="L48" s="36">
        <f t="shared" si="6"/>
        <v>12606061.620000001</v>
      </c>
      <c r="M48" s="36">
        <f t="shared" si="14"/>
        <v>9719276.05</v>
      </c>
      <c r="N48" s="36">
        <f t="shared" si="14"/>
        <v>2886785.57</v>
      </c>
      <c r="O48" s="36">
        <f t="shared" si="14"/>
        <v>2884265.57</v>
      </c>
      <c r="P48" s="37">
        <f t="shared" si="3"/>
        <v>91.81384631371124</v>
      </c>
      <c r="Q48" s="19"/>
      <c r="R48" s="19"/>
      <c r="S48" s="19"/>
      <c r="T48" s="19"/>
      <c r="U48" s="19"/>
      <c r="V48" s="19"/>
      <c r="W48" s="19"/>
    </row>
    <row r="49" spans="1:23" s="18" customFormat="1" ht="96.75" customHeight="1">
      <c r="A49" s="65" t="s">
        <v>77</v>
      </c>
      <c r="B49" s="67" t="s">
        <v>78</v>
      </c>
      <c r="C49" s="64">
        <f t="shared" si="1"/>
        <v>23271905</v>
      </c>
      <c r="D49" s="64">
        <v>18832200</v>
      </c>
      <c r="E49" s="64">
        <v>4439705</v>
      </c>
      <c r="F49" s="64">
        <v>4439700</v>
      </c>
      <c r="G49" s="36">
        <f t="shared" si="5"/>
        <v>26075135</v>
      </c>
      <c r="H49" s="36">
        <v>19306670</v>
      </c>
      <c r="I49" s="36">
        <v>6768465</v>
      </c>
      <c r="J49" s="36">
        <v>6768460</v>
      </c>
      <c r="K49" s="36">
        <v>10585850</v>
      </c>
      <c r="L49" s="36">
        <f t="shared" si="6"/>
        <v>12606061.620000001</v>
      </c>
      <c r="M49" s="36">
        <v>9719276.05</v>
      </c>
      <c r="N49" s="36">
        <v>2886785.57</v>
      </c>
      <c r="O49" s="36">
        <v>2884265.57</v>
      </c>
      <c r="P49" s="37">
        <f t="shared" si="3"/>
        <v>91.81384631371124</v>
      </c>
      <c r="Q49" s="19"/>
      <c r="R49" s="19"/>
      <c r="S49" s="19"/>
      <c r="T49" s="19"/>
      <c r="U49" s="19"/>
      <c r="V49" s="19"/>
      <c r="W49" s="19"/>
    </row>
    <row r="50" spans="1:23" s="20" customFormat="1" ht="96.75" customHeight="1">
      <c r="A50" s="65" t="s">
        <v>79</v>
      </c>
      <c r="B50" s="67" t="s">
        <v>62</v>
      </c>
      <c r="C50" s="64">
        <f t="shared" si="1"/>
        <v>2096758</v>
      </c>
      <c r="D50" s="64">
        <v>2096758</v>
      </c>
      <c r="E50" s="64">
        <v>0</v>
      </c>
      <c r="F50" s="64">
        <v>0</v>
      </c>
      <c r="G50" s="36">
        <f t="shared" si="5"/>
        <v>2096758</v>
      </c>
      <c r="H50" s="36">
        <v>2096758</v>
      </c>
      <c r="I50" s="36">
        <v>0</v>
      </c>
      <c r="J50" s="36">
        <v>0</v>
      </c>
      <c r="K50" s="36">
        <v>1019039</v>
      </c>
      <c r="L50" s="36">
        <f t="shared" si="6"/>
        <v>933466.21</v>
      </c>
      <c r="M50" s="36">
        <v>933466.21</v>
      </c>
      <c r="N50" s="36">
        <v>0</v>
      </c>
      <c r="O50" s="36">
        <v>0</v>
      </c>
      <c r="P50" s="37">
        <f t="shared" si="3"/>
        <v>91.60259911544111</v>
      </c>
      <c r="Q50" s="19"/>
      <c r="R50" s="19"/>
      <c r="S50" s="19"/>
      <c r="T50" s="19"/>
      <c r="U50" s="19"/>
      <c r="V50" s="19"/>
      <c r="W50" s="19"/>
    </row>
    <row r="51" spans="1:23" s="20" customFormat="1" ht="30" customHeight="1">
      <c r="A51" s="65" t="s">
        <v>120</v>
      </c>
      <c r="B51" s="67" t="s">
        <v>121</v>
      </c>
      <c r="C51" s="64">
        <f t="shared" si="1"/>
        <v>134127825</v>
      </c>
      <c r="D51" s="64">
        <f>D52+D62+D63+D65+D67+D70+D72+D74+D75</f>
        <v>133982250</v>
      </c>
      <c r="E51" s="64">
        <f aca="true" t="shared" si="15" ref="E51:O51">E52+E62+E63+E65+E67+E70+E72+E74+E75</f>
        <v>145575</v>
      </c>
      <c r="F51" s="64">
        <f t="shared" si="15"/>
        <v>0</v>
      </c>
      <c r="G51" s="36">
        <f t="shared" si="5"/>
        <v>134209575</v>
      </c>
      <c r="H51" s="36">
        <f t="shared" si="15"/>
        <v>134064000</v>
      </c>
      <c r="I51" s="36">
        <f t="shared" si="15"/>
        <v>145575</v>
      </c>
      <c r="J51" s="36">
        <f t="shared" si="15"/>
        <v>0</v>
      </c>
      <c r="K51" s="36">
        <f t="shared" si="15"/>
        <v>64393700.99999999</v>
      </c>
      <c r="L51" s="36">
        <f t="shared" si="6"/>
        <v>63752435.65</v>
      </c>
      <c r="M51" s="36">
        <f t="shared" si="15"/>
        <v>63652965.79</v>
      </c>
      <c r="N51" s="36">
        <f t="shared" si="15"/>
        <v>99469.86</v>
      </c>
      <c r="O51" s="36">
        <f t="shared" si="15"/>
        <v>0</v>
      </c>
      <c r="P51" s="37">
        <f t="shared" si="3"/>
        <v>98.84967753290032</v>
      </c>
      <c r="Q51" s="19"/>
      <c r="R51" s="19"/>
      <c r="S51" s="19"/>
      <c r="T51" s="19"/>
      <c r="U51" s="19"/>
      <c r="V51" s="19"/>
      <c r="W51" s="19"/>
    </row>
    <row r="52" spans="1:23" s="18" customFormat="1" ht="74.25" customHeight="1">
      <c r="A52" s="65" t="s">
        <v>80</v>
      </c>
      <c r="B52" s="68" t="s">
        <v>63</v>
      </c>
      <c r="C52" s="64">
        <f t="shared" si="1"/>
        <v>124010400</v>
      </c>
      <c r="D52" s="64">
        <f>SUM(D53:D61)</f>
        <v>124010400</v>
      </c>
      <c r="E52" s="64">
        <f aca="true" t="shared" si="16" ref="E52:O52">SUM(E53:E61)</f>
        <v>0</v>
      </c>
      <c r="F52" s="64">
        <f t="shared" si="16"/>
        <v>0</v>
      </c>
      <c r="G52" s="36">
        <f t="shared" si="5"/>
        <v>124010400</v>
      </c>
      <c r="H52" s="36">
        <f t="shared" si="16"/>
        <v>124010400</v>
      </c>
      <c r="I52" s="36">
        <f t="shared" si="16"/>
        <v>0</v>
      </c>
      <c r="J52" s="36">
        <f t="shared" si="16"/>
        <v>0</v>
      </c>
      <c r="K52" s="36">
        <f t="shared" si="16"/>
        <v>59213749.99999999</v>
      </c>
      <c r="L52" s="36">
        <f t="shared" si="6"/>
        <v>58747140.510000005</v>
      </c>
      <c r="M52" s="36">
        <f t="shared" si="16"/>
        <v>58747140.510000005</v>
      </c>
      <c r="N52" s="36">
        <f t="shared" si="16"/>
        <v>0</v>
      </c>
      <c r="O52" s="36">
        <f t="shared" si="16"/>
        <v>0</v>
      </c>
      <c r="P52" s="37">
        <f t="shared" si="3"/>
        <v>99.21199131958373</v>
      </c>
      <c r="Q52" s="19"/>
      <c r="R52" s="19"/>
      <c r="S52" s="19"/>
      <c r="T52" s="19"/>
      <c r="U52" s="19"/>
      <c r="V52" s="19"/>
      <c r="W52" s="19"/>
    </row>
    <row r="53" spans="1:23" s="18" customFormat="1" ht="30" customHeight="1">
      <c r="A53" s="65" t="s">
        <v>81</v>
      </c>
      <c r="B53" s="69" t="s">
        <v>64</v>
      </c>
      <c r="C53" s="64">
        <f t="shared" si="1"/>
        <v>880650</v>
      </c>
      <c r="D53" s="64">
        <v>880650</v>
      </c>
      <c r="E53" s="64">
        <v>0</v>
      </c>
      <c r="F53" s="64">
        <v>0</v>
      </c>
      <c r="G53" s="36">
        <f t="shared" si="5"/>
        <v>880650</v>
      </c>
      <c r="H53" s="36">
        <v>880650</v>
      </c>
      <c r="I53" s="36">
        <v>0</v>
      </c>
      <c r="J53" s="36">
        <v>0</v>
      </c>
      <c r="K53" s="36">
        <v>455650</v>
      </c>
      <c r="L53" s="36">
        <f t="shared" si="6"/>
        <v>404688.58</v>
      </c>
      <c r="M53" s="36">
        <v>404688.58</v>
      </c>
      <c r="N53" s="36">
        <v>0</v>
      </c>
      <c r="O53" s="36">
        <v>0</v>
      </c>
      <c r="P53" s="37">
        <f t="shared" si="3"/>
        <v>88.8156655327554</v>
      </c>
      <c r="Q53" s="19"/>
      <c r="R53" s="19"/>
      <c r="S53" s="19"/>
      <c r="T53" s="19"/>
      <c r="U53" s="19"/>
      <c r="V53" s="19"/>
      <c r="W53" s="19"/>
    </row>
    <row r="54" spans="1:23" s="18" customFormat="1" ht="30" customHeight="1">
      <c r="A54" s="65" t="s">
        <v>82</v>
      </c>
      <c r="B54" s="69" t="s">
        <v>111</v>
      </c>
      <c r="C54" s="64">
        <f t="shared" si="1"/>
        <v>468000</v>
      </c>
      <c r="D54" s="64">
        <v>468000</v>
      </c>
      <c r="E54" s="64">
        <v>0</v>
      </c>
      <c r="F54" s="64">
        <v>0</v>
      </c>
      <c r="G54" s="36">
        <f t="shared" si="5"/>
        <v>468000</v>
      </c>
      <c r="H54" s="36">
        <v>468000</v>
      </c>
      <c r="I54" s="36">
        <v>0</v>
      </c>
      <c r="J54" s="36">
        <v>0</v>
      </c>
      <c r="K54" s="36">
        <v>147030</v>
      </c>
      <c r="L54" s="36">
        <f t="shared" si="6"/>
        <v>85089.95</v>
      </c>
      <c r="M54" s="36">
        <v>85089.95</v>
      </c>
      <c r="N54" s="36">
        <v>0</v>
      </c>
      <c r="O54" s="36">
        <v>0</v>
      </c>
      <c r="P54" s="37">
        <f t="shared" si="3"/>
        <v>57.872509011766304</v>
      </c>
      <c r="Q54" s="19"/>
      <c r="R54" s="19"/>
      <c r="S54" s="19"/>
      <c r="T54" s="19"/>
      <c r="U54" s="19"/>
      <c r="V54" s="19"/>
      <c r="W54" s="19"/>
    </row>
    <row r="55" spans="1:23" s="18" customFormat="1" ht="30" customHeight="1">
      <c r="A55" s="65" t="s">
        <v>83</v>
      </c>
      <c r="B55" s="69" t="s">
        <v>65</v>
      </c>
      <c r="C55" s="64">
        <f t="shared" si="1"/>
        <v>64295670</v>
      </c>
      <c r="D55" s="64">
        <v>64295670</v>
      </c>
      <c r="E55" s="64">
        <v>0</v>
      </c>
      <c r="F55" s="64">
        <v>0</v>
      </c>
      <c r="G55" s="36">
        <f t="shared" si="5"/>
        <v>64241490</v>
      </c>
      <c r="H55" s="36">
        <v>64241490</v>
      </c>
      <c r="I55" s="36">
        <v>0</v>
      </c>
      <c r="J55" s="36">
        <v>0</v>
      </c>
      <c r="K55" s="36">
        <v>28415099.27</v>
      </c>
      <c r="L55" s="36">
        <f t="shared" si="6"/>
        <v>28121902.18</v>
      </c>
      <c r="M55" s="36">
        <v>28121902.18</v>
      </c>
      <c r="N55" s="36">
        <v>0</v>
      </c>
      <c r="O55" s="36">
        <v>0</v>
      </c>
      <c r="P55" s="37">
        <f t="shared" si="3"/>
        <v>98.96816447053715</v>
      </c>
      <c r="Q55" s="19"/>
      <c r="R55" s="19"/>
      <c r="S55" s="19"/>
      <c r="T55" s="19"/>
      <c r="U55" s="19"/>
      <c r="V55" s="19"/>
      <c r="W55" s="19"/>
    </row>
    <row r="56" spans="1:23" s="18" customFormat="1" ht="45" customHeight="1">
      <c r="A56" s="65" t="s">
        <v>84</v>
      </c>
      <c r="B56" s="69" t="s">
        <v>66</v>
      </c>
      <c r="C56" s="64">
        <f t="shared" si="1"/>
        <v>7161200</v>
      </c>
      <c r="D56" s="64">
        <v>7161200</v>
      </c>
      <c r="E56" s="64">
        <v>0</v>
      </c>
      <c r="F56" s="64">
        <v>0</v>
      </c>
      <c r="G56" s="36">
        <f t="shared" si="5"/>
        <v>7161200</v>
      </c>
      <c r="H56" s="36">
        <v>7161200</v>
      </c>
      <c r="I56" s="36">
        <v>0</v>
      </c>
      <c r="J56" s="36">
        <v>0</v>
      </c>
      <c r="K56" s="36">
        <v>3557708.93</v>
      </c>
      <c r="L56" s="36">
        <f t="shared" si="6"/>
        <v>3498179.48</v>
      </c>
      <c r="M56" s="36">
        <v>3498179.48</v>
      </c>
      <c r="N56" s="36">
        <v>0</v>
      </c>
      <c r="O56" s="36">
        <v>0</v>
      </c>
      <c r="P56" s="37">
        <f t="shared" si="3"/>
        <v>98.32674760158076</v>
      </c>
      <c r="Q56" s="19"/>
      <c r="R56" s="19"/>
      <c r="S56" s="19"/>
      <c r="T56" s="19"/>
      <c r="U56" s="19"/>
      <c r="V56" s="19"/>
      <c r="W56" s="19"/>
    </row>
    <row r="57" spans="1:23" s="18" customFormat="1" ht="30" customHeight="1">
      <c r="A57" s="65" t="s">
        <v>85</v>
      </c>
      <c r="B57" s="69" t="s">
        <v>67</v>
      </c>
      <c r="C57" s="64">
        <f t="shared" si="1"/>
        <v>20532240</v>
      </c>
      <c r="D57" s="64">
        <v>20532240</v>
      </c>
      <c r="E57" s="64">
        <v>0</v>
      </c>
      <c r="F57" s="64">
        <v>0</v>
      </c>
      <c r="G57" s="36">
        <f t="shared" si="5"/>
        <v>20532240</v>
      </c>
      <c r="H57" s="36">
        <v>20532240</v>
      </c>
      <c r="I57" s="36">
        <v>0</v>
      </c>
      <c r="J57" s="36">
        <v>0</v>
      </c>
      <c r="K57" s="36">
        <v>10958739.18</v>
      </c>
      <c r="L57" s="36">
        <f t="shared" si="6"/>
        <v>10958739.18</v>
      </c>
      <c r="M57" s="36">
        <v>10958739.18</v>
      </c>
      <c r="N57" s="36">
        <v>0</v>
      </c>
      <c r="O57" s="36">
        <v>0</v>
      </c>
      <c r="P57" s="37">
        <f t="shared" si="3"/>
        <v>100</v>
      </c>
      <c r="Q57" s="19"/>
      <c r="R57" s="19"/>
      <c r="S57" s="19"/>
      <c r="T57" s="19"/>
      <c r="U57" s="19"/>
      <c r="V57" s="19"/>
      <c r="W57" s="19"/>
    </row>
    <row r="58" spans="1:23" s="18" customFormat="1" ht="30" customHeight="1">
      <c r="A58" s="65" t="s">
        <v>86</v>
      </c>
      <c r="B58" s="69" t="s">
        <v>68</v>
      </c>
      <c r="C58" s="64">
        <f t="shared" si="1"/>
        <v>368700</v>
      </c>
      <c r="D58" s="64">
        <v>368700</v>
      </c>
      <c r="E58" s="64">
        <v>0</v>
      </c>
      <c r="F58" s="64">
        <v>0</v>
      </c>
      <c r="G58" s="36">
        <f t="shared" si="5"/>
        <v>368700</v>
      </c>
      <c r="H58" s="36">
        <v>368700</v>
      </c>
      <c r="I58" s="36">
        <v>0</v>
      </c>
      <c r="J58" s="36">
        <v>0</v>
      </c>
      <c r="K58" s="36">
        <v>202981.83</v>
      </c>
      <c r="L58" s="36">
        <f t="shared" si="6"/>
        <v>202981.83</v>
      </c>
      <c r="M58" s="36">
        <v>202981.83</v>
      </c>
      <c r="N58" s="36">
        <v>0</v>
      </c>
      <c r="O58" s="36">
        <v>0</v>
      </c>
      <c r="P58" s="37">
        <f t="shared" si="3"/>
        <v>100</v>
      </c>
      <c r="Q58" s="19"/>
      <c r="R58" s="19"/>
      <c r="S58" s="19"/>
      <c r="T58" s="19"/>
      <c r="U58" s="19"/>
      <c r="V58" s="19"/>
      <c r="W58" s="19"/>
    </row>
    <row r="59" spans="1:23" s="18" customFormat="1" ht="30" customHeight="1">
      <c r="A59" s="65" t="s">
        <v>87</v>
      </c>
      <c r="B59" s="69" t="s">
        <v>69</v>
      </c>
      <c r="C59" s="64">
        <f t="shared" si="1"/>
        <v>92880</v>
      </c>
      <c r="D59" s="64">
        <v>92880</v>
      </c>
      <c r="E59" s="64">
        <v>0</v>
      </c>
      <c r="F59" s="64">
        <v>0</v>
      </c>
      <c r="G59" s="36">
        <f t="shared" si="5"/>
        <v>147060</v>
      </c>
      <c r="H59" s="36">
        <v>147060</v>
      </c>
      <c r="I59" s="44">
        <v>0</v>
      </c>
      <c r="J59" s="44">
        <v>0</v>
      </c>
      <c r="K59" s="44">
        <v>93740</v>
      </c>
      <c r="L59" s="36">
        <f t="shared" si="6"/>
        <v>93740</v>
      </c>
      <c r="M59" s="36">
        <v>93740</v>
      </c>
      <c r="N59" s="44">
        <v>0</v>
      </c>
      <c r="O59" s="44">
        <v>0</v>
      </c>
      <c r="P59" s="37">
        <f t="shared" si="3"/>
        <v>100</v>
      </c>
      <c r="Q59" s="19"/>
      <c r="R59" s="19"/>
      <c r="S59" s="19"/>
      <c r="T59" s="19"/>
      <c r="U59" s="19"/>
      <c r="V59" s="19"/>
      <c r="W59" s="19"/>
    </row>
    <row r="60" spans="1:23" s="18" customFormat="1" ht="44.25" customHeight="1">
      <c r="A60" s="65" t="s">
        <v>88</v>
      </c>
      <c r="B60" s="69" t="s">
        <v>70</v>
      </c>
      <c r="C60" s="64">
        <f t="shared" si="1"/>
        <v>16744575</v>
      </c>
      <c r="D60" s="64">
        <v>16744575</v>
      </c>
      <c r="E60" s="64">
        <v>0</v>
      </c>
      <c r="F60" s="64">
        <v>0</v>
      </c>
      <c r="G60" s="36">
        <f t="shared" si="5"/>
        <v>16744575</v>
      </c>
      <c r="H60" s="36">
        <v>16744575</v>
      </c>
      <c r="I60" s="36">
        <v>0</v>
      </c>
      <c r="J60" s="36">
        <v>0</v>
      </c>
      <c r="K60" s="36">
        <v>8629419.32</v>
      </c>
      <c r="L60" s="36">
        <f t="shared" si="6"/>
        <v>8629415.28</v>
      </c>
      <c r="M60" s="36">
        <v>8629415.28</v>
      </c>
      <c r="N60" s="36">
        <v>0</v>
      </c>
      <c r="O60" s="36">
        <v>0</v>
      </c>
      <c r="P60" s="37">
        <f t="shared" si="3"/>
        <v>99.9999531834084</v>
      </c>
      <c r="Q60" s="19"/>
      <c r="R60" s="19"/>
      <c r="S60" s="19"/>
      <c r="T60" s="19"/>
      <c r="U60" s="19"/>
      <c r="V60" s="19"/>
      <c r="W60" s="19"/>
    </row>
    <row r="61" spans="1:23" s="18" customFormat="1" ht="44.25" customHeight="1">
      <c r="A61" s="65" t="s">
        <v>89</v>
      </c>
      <c r="B61" s="67" t="s">
        <v>71</v>
      </c>
      <c r="C61" s="64">
        <f t="shared" si="1"/>
        <v>13466485</v>
      </c>
      <c r="D61" s="64">
        <v>13466485</v>
      </c>
      <c r="E61" s="64">
        <v>0</v>
      </c>
      <c r="F61" s="64">
        <v>0</v>
      </c>
      <c r="G61" s="36">
        <f t="shared" si="5"/>
        <v>13466485</v>
      </c>
      <c r="H61" s="36">
        <v>13466485</v>
      </c>
      <c r="I61" s="36">
        <v>0</v>
      </c>
      <c r="J61" s="36">
        <v>0</v>
      </c>
      <c r="K61" s="36">
        <v>6753381.47</v>
      </c>
      <c r="L61" s="36">
        <f t="shared" si="6"/>
        <v>6752404.03</v>
      </c>
      <c r="M61" s="36">
        <v>6752404.03</v>
      </c>
      <c r="N61" s="36">
        <v>0</v>
      </c>
      <c r="O61" s="36">
        <v>0</v>
      </c>
      <c r="P61" s="37">
        <f t="shared" si="3"/>
        <v>99.98552665795141</v>
      </c>
      <c r="Q61" s="19"/>
      <c r="R61" s="19"/>
      <c r="S61" s="19"/>
      <c r="T61" s="19"/>
      <c r="U61" s="19"/>
      <c r="V61" s="19"/>
      <c r="W61" s="19"/>
    </row>
    <row r="62" spans="1:23" s="18" customFormat="1" ht="44.25" customHeight="1">
      <c r="A62" s="65" t="s">
        <v>90</v>
      </c>
      <c r="B62" s="69" t="s">
        <v>112</v>
      </c>
      <c r="C62" s="64">
        <f t="shared" si="1"/>
        <v>1875900</v>
      </c>
      <c r="D62" s="64">
        <v>1875900</v>
      </c>
      <c r="E62" s="64">
        <v>0</v>
      </c>
      <c r="F62" s="64">
        <v>0</v>
      </c>
      <c r="G62" s="36">
        <f t="shared" si="5"/>
        <v>1875900</v>
      </c>
      <c r="H62" s="36">
        <v>1875900</v>
      </c>
      <c r="I62" s="36">
        <v>0</v>
      </c>
      <c r="J62" s="36">
        <v>0</v>
      </c>
      <c r="K62" s="36">
        <v>960350</v>
      </c>
      <c r="L62" s="36">
        <f t="shared" si="6"/>
        <v>918325.12</v>
      </c>
      <c r="M62" s="36">
        <v>918325.12</v>
      </c>
      <c r="N62" s="36">
        <v>0</v>
      </c>
      <c r="O62" s="36">
        <v>0</v>
      </c>
      <c r="P62" s="37">
        <f t="shared" si="3"/>
        <v>95.62400374863331</v>
      </c>
      <c r="Q62" s="19"/>
      <c r="R62" s="19"/>
      <c r="S62" s="19"/>
      <c r="T62" s="19"/>
      <c r="U62" s="19"/>
      <c r="V62" s="19"/>
      <c r="W62" s="19"/>
    </row>
    <row r="63" spans="1:23" s="18" customFormat="1" ht="75" customHeight="1">
      <c r="A63" s="65" t="s">
        <v>91</v>
      </c>
      <c r="B63" s="69" t="s">
        <v>72</v>
      </c>
      <c r="C63" s="64">
        <f t="shared" si="1"/>
        <v>7153785</v>
      </c>
      <c r="D63" s="64">
        <f>D64</f>
        <v>7008210</v>
      </c>
      <c r="E63" s="64">
        <f aca="true" t="shared" si="17" ref="E63:O63">E64</f>
        <v>145575</v>
      </c>
      <c r="F63" s="64">
        <f t="shared" si="17"/>
        <v>0</v>
      </c>
      <c r="G63" s="36">
        <f t="shared" si="5"/>
        <v>7183735</v>
      </c>
      <c r="H63" s="36">
        <f t="shared" si="17"/>
        <v>7038160</v>
      </c>
      <c r="I63" s="36">
        <f t="shared" si="17"/>
        <v>145575</v>
      </c>
      <c r="J63" s="36">
        <f t="shared" si="17"/>
        <v>0</v>
      </c>
      <c r="K63" s="36">
        <f t="shared" si="17"/>
        <v>3610885</v>
      </c>
      <c r="L63" s="36">
        <f t="shared" si="6"/>
        <v>3506129.63</v>
      </c>
      <c r="M63" s="36">
        <f t="shared" si="17"/>
        <v>3439113.82</v>
      </c>
      <c r="N63" s="36">
        <f t="shared" si="17"/>
        <v>67015.81</v>
      </c>
      <c r="O63" s="36">
        <f t="shared" si="17"/>
        <v>0</v>
      </c>
      <c r="P63" s="37">
        <f t="shared" si="3"/>
        <v>95.24296176699065</v>
      </c>
      <c r="Q63" s="19"/>
      <c r="R63" s="19"/>
      <c r="S63" s="19"/>
      <c r="T63" s="19"/>
      <c r="U63" s="19"/>
      <c r="V63" s="19"/>
      <c r="W63" s="19"/>
    </row>
    <row r="64" spans="1:23" s="18" customFormat="1" ht="73.5" customHeight="1">
      <c r="A64" s="65" t="s">
        <v>92</v>
      </c>
      <c r="B64" s="67" t="s">
        <v>73</v>
      </c>
      <c r="C64" s="64">
        <f t="shared" si="1"/>
        <v>7153785</v>
      </c>
      <c r="D64" s="64">
        <v>7008210</v>
      </c>
      <c r="E64" s="64">
        <v>145575</v>
      </c>
      <c r="F64" s="64">
        <v>0</v>
      </c>
      <c r="G64" s="36">
        <f t="shared" si="5"/>
        <v>7183735</v>
      </c>
      <c r="H64" s="36">
        <v>7038160</v>
      </c>
      <c r="I64" s="36">
        <v>145575</v>
      </c>
      <c r="J64" s="36">
        <v>0</v>
      </c>
      <c r="K64" s="36">
        <v>3610885</v>
      </c>
      <c r="L64" s="36">
        <f t="shared" si="6"/>
        <v>3506129.63</v>
      </c>
      <c r="M64" s="36">
        <v>3439113.82</v>
      </c>
      <c r="N64" s="36">
        <v>67015.81</v>
      </c>
      <c r="O64" s="36">
        <v>0</v>
      </c>
      <c r="P64" s="37">
        <f t="shared" si="3"/>
        <v>95.24296176699065</v>
      </c>
      <c r="Q64" s="19"/>
      <c r="R64" s="19"/>
      <c r="S64" s="19"/>
      <c r="T64" s="19"/>
      <c r="U64" s="19"/>
      <c r="V64" s="19"/>
      <c r="W64" s="19"/>
    </row>
    <row r="65" spans="1:23" s="18" customFormat="1" ht="30" customHeight="1">
      <c r="A65" s="65" t="s">
        <v>93</v>
      </c>
      <c r="B65" s="67" t="s">
        <v>50</v>
      </c>
      <c r="C65" s="64">
        <f t="shared" si="1"/>
        <v>74200</v>
      </c>
      <c r="D65" s="64">
        <f>D66</f>
        <v>74200</v>
      </c>
      <c r="E65" s="64">
        <f aca="true" t="shared" si="18" ref="E65:O65">E66</f>
        <v>0</v>
      </c>
      <c r="F65" s="64">
        <f t="shared" si="18"/>
        <v>0</v>
      </c>
      <c r="G65" s="36">
        <f t="shared" si="5"/>
        <v>84200</v>
      </c>
      <c r="H65" s="36">
        <f t="shared" si="18"/>
        <v>84200</v>
      </c>
      <c r="I65" s="36">
        <f t="shared" si="18"/>
        <v>0</v>
      </c>
      <c r="J65" s="36">
        <f t="shared" si="18"/>
        <v>0</v>
      </c>
      <c r="K65" s="36">
        <f t="shared" si="18"/>
        <v>51200</v>
      </c>
      <c r="L65" s="36">
        <f t="shared" si="6"/>
        <v>38560.98</v>
      </c>
      <c r="M65" s="36">
        <f t="shared" si="18"/>
        <v>38560.98</v>
      </c>
      <c r="N65" s="36">
        <f t="shared" si="18"/>
        <v>0</v>
      </c>
      <c r="O65" s="36">
        <f t="shared" si="18"/>
        <v>0</v>
      </c>
      <c r="P65" s="37">
        <f t="shared" si="3"/>
        <v>75.3144140625</v>
      </c>
      <c r="Q65" s="19"/>
      <c r="R65" s="19"/>
      <c r="S65" s="19"/>
      <c r="T65" s="19"/>
      <c r="U65" s="19"/>
      <c r="V65" s="19"/>
      <c r="W65" s="19"/>
    </row>
    <row r="66" spans="1:23" s="18" customFormat="1" ht="44.25" customHeight="1">
      <c r="A66" s="65" t="s">
        <v>94</v>
      </c>
      <c r="B66" s="67" t="s">
        <v>51</v>
      </c>
      <c r="C66" s="64">
        <f t="shared" si="1"/>
        <v>74200</v>
      </c>
      <c r="D66" s="64">
        <v>74200</v>
      </c>
      <c r="E66" s="64">
        <v>0</v>
      </c>
      <c r="F66" s="64">
        <v>0</v>
      </c>
      <c r="G66" s="36">
        <f t="shared" si="5"/>
        <v>84200</v>
      </c>
      <c r="H66" s="36">
        <v>84200</v>
      </c>
      <c r="I66" s="36">
        <v>0</v>
      </c>
      <c r="J66" s="36">
        <v>0</v>
      </c>
      <c r="K66" s="36">
        <v>51200</v>
      </c>
      <c r="L66" s="36">
        <f t="shared" si="6"/>
        <v>38560.98</v>
      </c>
      <c r="M66" s="36">
        <v>38560.98</v>
      </c>
      <c r="N66" s="36">
        <v>0</v>
      </c>
      <c r="O66" s="36">
        <v>0</v>
      </c>
      <c r="P66" s="37">
        <f t="shared" si="3"/>
        <v>75.3144140625</v>
      </c>
      <c r="Q66" s="19"/>
      <c r="R66" s="19"/>
      <c r="S66" s="19"/>
      <c r="T66" s="19"/>
      <c r="U66" s="19"/>
      <c r="V66" s="19"/>
      <c r="W66" s="19"/>
    </row>
    <row r="67" spans="1:23" s="18" customFormat="1" ht="44.25" customHeight="1">
      <c r="A67" s="65" t="s">
        <v>95</v>
      </c>
      <c r="B67" s="67" t="s">
        <v>54</v>
      </c>
      <c r="C67" s="64">
        <f t="shared" si="1"/>
        <v>27500</v>
      </c>
      <c r="D67" s="64">
        <f>D68+D69</f>
        <v>27500</v>
      </c>
      <c r="E67" s="64">
        <f aca="true" t="shared" si="19" ref="E67:O67">E68+E69</f>
        <v>0</v>
      </c>
      <c r="F67" s="64">
        <f t="shared" si="19"/>
        <v>0</v>
      </c>
      <c r="G67" s="36">
        <f t="shared" si="5"/>
        <v>27500</v>
      </c>
      <c r="H67" s="36">
        <f t="shared" si="19"/>
        <v>27500</v>
      </c>
      <c r="I67" s="36">
        <f t="shared" si="19"/>
        <v>0</v>
      </c>
      <c r="J67" s="36">
        <f t="shared" si="19"/>
        <v>0</v>
      </c>
      <c r="K67" s="36">
        <f t="shared" si="19"/>
        <v>10300</v>
      </c>
      <c r="L67" s="36">
        <f t="shared" si="6"/>
        <v>10300</v>
      </c>
      <c r="M67" s="36">
        <f t="shared" si="19"/>
        <v>10300</v>
      </c>
      <c r="N67" s="36">
        <f t="shared" si="19"/>
        <v>0</v>
      </c>
      <c r="O67" s="36">
        <f t="shared" si="19"/>
        <v>0</v>
      </c>
      <c r="P67" s="37">
        <f t="shared" si="3"/>
        <v>100</v>
      </c>
      <c r="Q67" s="19"/>
      <c r="R67" s="19"/>
      <c r="S67" s="19"/>
      <c r="T67" s="19"/>
      <c r="U67" s="19"/>
      <c r="V67" s="19"/>
      <c r="W67" s="19"/>
    </row>
    <row r="68" spans="1:23" s="18" customFormat="1" ht="45" customHeight="1">
      <c r="A68" s="65" t="s">
        <v>96</v>
      </c>
      <c r="B68" s="67" t="s">
        <v>55</v>
      </c>
      <c r="C68" s="64">
        <f t="shared" si="1"/>
        <v>6700</v>
      </c>
      <c r="D68" s="64">
        <v>6700</v>
      </c>
      <c r="E68" s="64">
        <v>0</v>
      </c>
      <c r="F68" s="64">
        <v>0</v>
      </c>
      <c r="G68" s="36">
        <f t="shared" si="5"/>
        <v>6700</v>
      </c>
      <c r="H68" s="36">
        <v>6700</v>
      </c>
      <c r="I68" s="36">
        <v>0</v>
      </c>
      <c r="J68" s="36">
        <v>0</v>
      </c>
      <c r="K68" s="36">
        <v>5200</v>
      </c>
      <c r="L68" s="36">
        <f t="shared" si="6"/>
        <v>5200</v>
      </c>
      <c r="M68" s="36">
        <v>5200</v>
      </c>
      <c r="N68" s="36">
        <v>0</v>
      </c>
      <c r="O68" s="36">
        <v>0</v>
      </c>
      <c r="P68" s="37">
        <f t="shared" si="3"/>
        <v>100</v>
      </c>
      <c r="Q68" s="19"/>
      <c r="R68" s="19"/>
      <c r="S68" s="19"/>
      <c r="T68" s="19"/>
      <c r="U68" s="19"/>
      <c r="V68" s="19"/>
      <c r="W68" s="19"/>
    </row>
    <row r="69" spans="1:23" s="18" customFormat="1" ht="30" customHeight="1">
      <c r="A69" s="65" t="s">
        <v>97</v>
      </c>
      <c r="B69" s="67" t="s">
        <v>56</v>
      </c>
      <c r="C69" s="64">
        <f t="shared" si="1"/>
        <v>20800</v>
      </c>
      <c r="D69" s="64">
        <v>20800</v>
      </c>
      <c r="E69" s="64">
        <v>0</v>
      </c>
      <c r="F69" s="64">
        <v>0</v>
      </c>
      <c r="G69" s="36">
        <f t="shared" si="5"/>
        <v>20800</v>
      </c>
      <c r="H69" s="36">
        <v>20800</v>
      </c>
      <c r="I69" s="36">
        <v>0</v>
      </c>
      <c r="J69" s="36">
        <v>0</v>
      </c>
      <c r="K69" s="36">
        <v>5100</v>
      </c>
      <c r="L69" s="36">
        <f t="shared" si="6"/>
        <v>5100</v>
      </c>
      <c r="M69" s="36">
        <v>5100</v>
      </c>
      <c r="N69" s="36">
        <v>0</v>
      </c>
      <c r="O69" s="36">
        <v>0</v>
      </c>
      <c r="P69" s="37">
        <f t="shared" si="3"/>
        <v>100</v>
      </c>
      <c r="Q69" s="19"/>
      <c r="R69" s="19"/>
      <c r="S69" s="19"/>
      <c r="T69" s="19"/>
      <c r="U69" s="19"/>
      <c r="V69" s="19"/>
      <c r="W69" s="19"/>
    </row>
    <row r="70" spans="1:23" s="18" customFormat="1" ht="30" customHeight="1">
      <c r="A70" s="65" t="s">
        <v>98</v>
      </c>
      <c r="B70" s="67" t="s">
        <v>52</v>
      </c>
      <c r="C70" s="64">
        <f t="shared" si="1"/>
        <v>14040</v>
      </c>
      <c r="D70" s="64">
        <f>D71</f>
        <v>14040</v>
      </c>
      <c r="E70" s="64">
        <f aca="true" t="shared" si="20" ref="E70:O70">E71</f>
        <v>0</v>
      </c>
      <c r="F70" s="64">
        <f t="shared" si="20"/>
        <v>0</v>
      </c>
      <c r="G70" s="36">
        <f t="shared" si="5"/>
        <v>14040</v>
      </c>
      <c r="H70" s="36">
        <f t="shared" si="20"/>
        <v>14040</v>
      </c>
      <c r="I70" s="36">
        <f t="shared" si="20"/>
        <v>0</v>
      </c>
      <c r="J70" s="36">
        <f t="shared" si="20"/>
        <v>0</v>
      </c>
      <c r="K70" s="36">
        <f t="shared" si="20"/>
        <v>11040</v>
      </c>
      <c r="L70" s="36">
        <f t="shared" si="6"/>
        <v>11040</v>
      </c>
      <c r="M70" s="36">
        <f t="shared" si="20"/>
        <v>11040</v>
      </c>
      <c r="N70" s="36">
        <f t="shared" si="20"/>
        <v>0</v>
      </c>
      <c r="O70" s="36">
        <f t="shared" si="20"/>
        <v>0</v>
      </c>
      <c r="P70" s="37">
        <f t="shared" si="3"/>
        <v>100</v>
      </c>
      <c r="Q70" s="19"/>
      <c r="R70" s="19"/>
      <c r="S70" s="19"/>
      <c r="T70" s="19"/>
      <c r="U70" s="19"/>
      <c r="V70" s="19"/>
      <c r="W70" s="19"/>
    </row>
    <row r="71" spans="1:23" s="18" customFormat="1" ht="30" customHeight="1">
      <c r="A71" s="65" t="s">
        <v>99</v>
      </c>
      <c r="B71" s="67" t="s">
        <v>53</v>
      </c>
      <c r="C71" s="64">
        <f t="shared" si="1"/>
        <v>14040</v>
      </c>
      <c r="D71" s="64">
        <v>14040</v>
      </c>
      <c r="E71" s="64">
        <v>0</v>
      </c>
      <c r="F71" s="64">
        <v>0</v>
      </c>
      <c r="G71" s="36">
        <f t="shared" si="5"/>
        <v>14040</v>
      </c>
      <c r="H71" s="36">
        <v>14040</v>
      </c>
      <c r="I71" s="36">
        <v>0</v>
      </c>
      <c r="J71" s="36">
        <v>0</v>
      </c>
      <c r="K71" s="36">
        <v>11040</v>
      </c>
      <c r="L71" s="36">
        <f t="shared" si="6"/>
        <v>11040</v>
      </c>
      <c r="M71" s="36">
        <v>11040</v>
      </c>
      <c r="N71" s="36">
        <v>0</v>
      </c>
      <c r="O71" s="36">
        <v>0</v>
      </c>
      <c r="P71" s="37">
        <f t="shared" si="3"/>
        <v>100</v>
      </c>
      <c r="Q71" s="19"/>
      <c r="R71" s="19"/>
      <c r="S71" s="19"/>
      <c r="T71" s="19"/>
      <c r="U71" s="19"/>
      <c r="V71" s="19"/>
      <c r="W71" s="19"/>
    </row>
    <row r="72" spans="1:23" s="18" customFormat="1" ht="99" customHeight="1">
      <c r="A72" s="65" t="s">
        <v>100</v>
      </c>
      <c r="B72" s="67" t="s">
        <v>74</v>
      </c>
      <c r="C72" s="64">
        <f t="shared" si="1"/>
        <v>201130</v>
      </c>
      <c r="D72" s="64">
        <f>D73</f>
        <v>201130</v>
      </c>
      <c r="E72" s="64">
        <f aca="true" t="shared" si="21" ref="E72:O72">E73</f>
        <v>0</v>
      </c>
      <c r="F72" s="64">
        <f t="shared" si="21"/>
        <v>0</v>
      </c>
      <c r="G72" s="36">
        <f t="shared" si="5"/>
        <v>242930</v>
      </c>
      <c r="H72" s="36">
        <f t="shared" si="21"/>
        <v>242930</v>
      </c>
      <c r="I72" s="36">
        <f t="shared" si="21"/>
        <v>0</v>
      </c>
      <c r="J72" s="36">
        <f t="shared" si="21"/>
        <v>0</v>
      </c>
      <c r="K72" s="36">
        <f t="shared" si="21"/>
        <v>117681.23</v>
      </c>
      <c r="L72" s="36">
        <f t="shared" si="6"/>
        <v>115523.21</v>
      </c>
      <c r="M72" s="36">
        <f t="shared" si="21"/>
        <v>115523.21</v>
      </c>
      <c r="N72" s="36">
        <f t="shared" si="21"/>
        <v>0</v>
      </c>
      <c r="O72" s="36">
        <f t="shared" si="21"/>
        <v>0</v>
      </c>
      <c r="P72" s="37">
        <f t="shared" si="3"/>
        <v>98.16621563183865</v>
      </c>
      <c r="Q72" s="19"/>
      <c r="R72" s="19"/>
      <c r="S72" s="19"/>
      <c r="T72" s="19"/>
      <c r="U72" s="19"/>
      <c r="V72" s="19"/>
      <c r="W72" s="19"/>
    </row>
    <row r="73" spans="1:23" s="18" customFormat="1" ht="99" customHeight="1">
      <c r="A73" s="65" t="s">
        <v>101</v>
      </c>
      <c r="B73" s="67" t="s">
        <v>75</v>
      </c>
      <c r="C73" s="64">
        <f t="shared" si="1"/>
        <v>201130</v>
      </c>
      <c r="D73" s="64">
        <v>201130</v>
      </c>
      <c r="E73" s="64">
        <v>0</v>
      </c>
      <c r="F73" s="64">
        <v>0</v>
      </c>
      <c r="G73" s="36">
        <f t="shared" si="5"/>
        <v>242930</v>
      </c>
      <c r="H73" s="36">
        <v>242930</v>
      </c>
      <c r="I73" s="36">
        <v>0</v>
      </c>
      <c r="J73" s="36">
        <v>0</v>
      </c>
      <c r="K73" s="36">
        <v>117681.23</v>
      </c>
      <c r="L73" s="36">
        <f t="shared" si="6"/>
        <v>115523.21</v>
      </c>
      <c r="M73" s="36">
        <v>115523.21</v>
      </c>
      <c r="N73" s="36">
        <v>0</v>
      </c>
      <c r="O73" s="36">
        <v>0</v>
      </c>
      <c r="P73" s="37">
        <f t="shared" si="3"/>
        <v>98.16621563183865</v>
      </c>
      <c r="Q73" s="19"/>
      <c r="R73" s="19"/>
      <c r="S73" s="19"/>
      <c r="T73" s="19"/>
      <c r="U73" s="19"/>
      <c r="V73" s="19"/>
      <c r="W73" s="19"/>
    </row>
    <row r="74" spans="1:23" s="18" customFormat="1" ht="30" customHeight="1">
      <c r="A74" s="65" t="s">
        <v>102</v>
      </c>
      <c r="B74" s="67" t="s">
        <v>31</v>
      </c>
      <c r="C74" s="64">
        <f t="shared" si="1"/>
        <v>97360</v>
      </c>
      <c r="D74" s="64">
        <v>97360</v>
      </c>
      <c r="E74" s="64">
        <v>0</v>
      </c>
      <c r="F74" s="64">
        <v>0</v>
      </c>
      <c r="G74" s="36">
        <f t="shared" si="5"/>
        <v>97360</v>
      </c>
      <c r="H74" s="36">
        <v>97360</v>
      </c>
      <c r="I74" s="36">
        <v>0</v>
      </c>
      <c r="J74" s="36">
        <v>0</v>
      </c>
      <c r="K74" s="36">
        <v>50512</v>
      </c>
      <c r="L74" s="36">
        <f t="shared" si="6"/>
        <v>64908.1</v>
      </c>
      <c r="M74" s="36">
        <v>32454.05</v>
      </c>
      <c r="N74" s="36">
        <v>32454.05</v>
      </c>
      <c r="O74" s="36">
        <v>0</v>
      </c>
      <c r="P74" s="37">
        <f t="shared" si="3"/>
        <v>64.25017817548306</v>
      </c>
      <c r="Q74" s="19"/>
      <c r="R74" s="19"/>
      <c r="S74" s="19"/>
      <c r="T74" s="19"/>
      <c r="U74" s="19"/>
      <c r="V74" s="19"/>
      <c r="W74" s="19"/>
    </row>
    <row r="75" spans="1:23" s="18" customFormat="1" ht="30" customHeight="1">
      <c r="A75" s="65" t="s">
        <v>103</v>
      </c>
      <c r="B75" s="67" t="s">
        <v>4</v>
      </c>
      <c r="C75" s="64">
        <f t="shared" si="1"/>
        <v>673510</v>
      </c>
      <c r="D75" s="64">
        <v>673510</v>
      </c>
      <c r="E75" s="64">
        <v>0</v>
      </c>
      <c r="F75" s="64">
        <v>0</v>
      </c>
      <c r="G75" s="36">
        <f t="shared" si="5"/>
        <v>673510</v>
      </c>
      <c r="H75" s="36">
        <v>673510</v>
      </c>
      <c r="I75" s="36">
        <v>0</v>
      </c>
      <c r="J75" s="36">
        <v>0</v>
      </c>
      <c r="K75" s="36">
        <v>367982.77</v>
      </c>
      <c r="L75" s="36">
        <f t="shared" si="6"/>
        <v>340508.1</v>
      </c>
      <c r="M75" s="36">
        <v>340508.1</v>
      </c>
      <c r="N75" s="36">
        <v>0</v>
      </c>
      <c r="O75" s="36">
        <v>0</v>
      </c>
      <c r="P75" s="37">
        <f t="shared" si="3"/>
        <v>92.53370748853267</v>
      </c>
      <c r="Q75" s="19"/>
      <c r="R75" s="19"/>
      <c r="S75" s="19"/>
      <c r="T75" s="19"/>
      <c r="U75" s="19"/>
      <c r="V75" s="19"/>
      <c r="W75" s="19"/>
    </row>
    <row r="76" spans="1:23" s="18" customFormat="1" ht="30" customHeight="1">
      <c r="A76" s="65" t="s">
        <v>122</v>
      </c>
      <c r="B76" s="67" t="s">
        <v>123</v>
      </c>
      <c r="C76" s="64">
        <f t="shared" si="1"/>
        <v>56800</v>
      </c>
      <c r="D76" s="64">
        <f>D77</f>
        <v>56800</v>
      </c>
      <c r="E76" s="64">
        <f aca="true" t="shared" si="22" ref="E76:O76">E77</f>
        <v>0</v>
      </c>
      <c r="F76" s="64">
        <f t="shared" si="22"/>
        <v>0</v>
      </c>
      <c r="G76" s="36">
        <f t="shared" si="5"/>
        <v>106800</v>
      </c>
      <c r="H76" s="36">
        <f t="shared" si="22"/>
        <v>106800</v>
      </c>
      <c r="I76" s="36">
        <f t="shared" si="22"/>
        <v>0</v>
      </c>
      <c r="J76" s="36">
        <f t="shared" si="22"/>
        <v>0</v>
      </c>
      <c r="K76" s="36">
        <f t="shared" si="22"/>
        <v>71930</v>
      </c>
      <c r="L76" s="36">
        <f t="shared" si="6"/>
        <v>70890</v>
      </c>
      <c r="M76" s="36">
        <f t="shared" si="22"/>
        <v>70890</v>
      </c>
      <c r="N76" s="36">
        <f t="shared" si="22"/>
        <v>0</v>
      </c>
      <c r="O76" s="36">
        <f t="shared" si="22"/>
        <v>0</v>
      </c>
      <c r="P76" s="37">
        <f t="shared" si="3"/>
        <v>98.55414986792715</v>
      </c>
      <c r="Q76" s="19"/>
      <c r="R76" s="19"/>
      <c r="S76" s="19"/>
      <c r="T76" s="19"/>
      <c r="U76" s="19"/>
      <c r="V76" s="19"/>
      <c r="W76" s="19"/>
    </row>
    <row r="77" spans="1:23" s="18" customFormat="1" ht="45" customHeight="1">
      <c r="A77" s="65" t="s">
        <v>104</v>
      </c>
      <c r="B77" s="67" t="s">
        <v>57</v>
      </c>
      <c r="C77" s="64">
        <f t="shared" si="1"/>
        <v>56800</v>
      </c>
      <c r="D77" s="64">
        <v>56800</v>
      </c>
      <c r="E77" s="64">
        <v>0</v>
      </c>
      <c r="F77" s="64">
        <v>0</v>
      </c>
      <c r="G77" s="36">
        <f t="shared" si="5"/>
        <v>106800</v>
      </c>
      <c r="H77" s="36">
        <v>106800</v>
      </c>
      <c r="I77" s="36">
        <v>0</v>
      </c>
      <c r="J77" s="36">
        <v>0</v>
      </c>
      <c r="K77" s="36">
        <v>71930</v>
      </c>
      <c r="L77" s="36">
        <f t="shared" si="6"/>
        <v>70890</v>
      </c>
      <c r="M77" s="36">
        <v>70890</v>
      </c>
      <c r="N77" s="36">
        <v>0</v>
      </c>
      <c r="O77" s="36">
        <v>0</v>
      </c>
      <c r="P77" s="37">
        <f t="shared" si="3"/>
        <v>98.55414986792715</v>
      </c>
      <c r="Q77" s="19"/>
      <c r="R77" s="19"/>
      <c r="S77" s="19"/>
      <c r="T77" s="19"/>
      <c r="U77" s="19"/>
      <c r="V77" s="19"/>
      <c r="W77" s="19"/>
    </row>
    <row r="78" spans="1:23" s="18" customFormat="1" ht="30" customHeight="1">
      <c r="A78" s="65" t="s">
        <v>124</v>
      </c>
      <c r="B78" s="67" t="s">
        <v>125</v>
      </c>
      <c r="C78" s="64">
        <f t="shared" si="1"/>
        <v>3274230</v>
      </c>
      <c r="D78" s="64">
        <f>D79+D81</f>
        <v>3269510</v>
      </c>
      <c r="E78" s="64">
        <f aca="true" t="shared" si="23" ref="E78:O78">E79+E81</f>
        <v>4720</v>
      </c>
      <c r="F78" s="64">
        <f t="shared" si="23"/>
        <v>0</v>
      </c>
      <c r="G78" s="36">
        <f t="shared" si="5"/>
        <v>1048230</v>
      </c>
      <c r="H78" s="36">
        <f t="shared" si="23"/>
        <v>1047010</v>
      </c>
      <c r="I78" s="36">
        <f t="shared" si="23"/>
        <v>1220</v>
      </c>
      <c r="J78" s="36">
        <f t="shared" si="23"/>
        <v>0</v>
      </c>
      <c r="K78" s="36">
        <f t="shared" si="23"/>
        <v>1029860</v>
      </c>
      <c r="L78" s="36">
        <f t="shared" si="6"/>
        <v>1031080</v>
      </c>
      <c r="M78" s="36">
        <f t="shared" si="23"/>
        <v>1029860</v>
      </c>
      <c r="N78" s="36">
        <f t="shared" si="23"/>
        <v>1220</v>
      </c>
      <c r="O78" s="36">
        <f t="shared" si="23"/>
        <v>0</v>
      </c>
      <c r="P78" s="37">
        <f t="shared" si="3"/>
        <v>100</v>
      </c>
      <c r="Q78" s="19"/>
      <c r="R78" s="19"/>
      <c r="S78" s="19"/>
      <c r="T78" s="19"/>
      <c r="U78" s="19"/>
      <c r="V78" s="19"/>
      <c r="W78" s="19"/>
    </row>
    <row r="79" spans="1:23" s="18" customFormat="1" ht="30" customHeight="1">
      <c r="A79" s="65" t="s">
        <v>105</v>
      </c>
      <c r="B79" s="67" t="s">
        <v>58</v>
      </c>
      <c r="C79" s="64">
        <f t="shared" si="1"/>
        <v>34500</v>
      </c>
      <c r="D79" s="64">
        <f>D80</f>
        <v>34500</v>
      </c>
      <c r="E79" s="64">
        <f aca="true" t="shared" si="24" ref="E79:O79">E80</f>
        <v>0</v>
      </c>
      <c r="F79" s="64">
        <f t="shared" si="24"/>
        <v>0</v>
      </c>
      <c r="G79" s="36">
        <f t="shared" si="5"/>
        <v>34500</v>
      </c>
      <c r="H79" s="36">
        <f t="shared" si="24"/>
        <v>34500</v>
      </c>
      <c r="I79" s="36">
        <f t="shared" si="24"/>
        <v>0</v>
      </c>
      <c r="J79" s="36">
        <f t="shared" si="24"/>
        <v>0</v>
      </c>
      <c r="K79" s="36">
        <f t="shared" si="24"/>
        <v>17350</v>
      </c>
      <c r="L79" s="36">
        <f t="shared" si="6"/>
        <v>17350</v>
      </c>
      <c r="M79" s="36">
        <f t="shared" si="24"/>
        <v>17350</v>
      </c>
      <c r="N79" s="36">
        <f t="shared" si="24"/>
        <v>0</v>
      </c>
      <c r="O79" s="36">
        <f t="shared" si="24"/>
        <v>0</v>
      </c>
      <c r="P79" s="37">
        <f t="shared" si="3"/>
        <v>100</v>
      </c>
      <c r="Q79" s="19"/>
      <c r="R79" s="19"/>
      <c r="S79" s="19"/>
      <c r="T79" s="19"/>
      <c r="U79" s="19"/>
      <c r="V79" s="19"/>
      <c r="W79" s="19"/>
    </row>
    <row r="80" spans="1:23" s="18" customFormat="1" ht="44.25" customHeight="1">
      <c r="A80" s="65" t="s">
        <v>106</v>
      </c>
      <c r="B80" s="67" t="s">
        <v>59</v>
      </c>
      <c r="C80" s="64">
        <f t="shared" si="1"/>
        <v>34500</v>
      </c>
      <c r="D80" s="64">
        <v>34500</v>
      </c>
      <c r="E80" s="64">
        <v>0</v>
      </c>
      <c r="F80" s="64">
        <v>0</v>
      </c>
      <c r="G80" s="36">
        <f t="shared" si="5"/>
        <v>34500</v>
      </c>
      <c r="H80" s="36">
        <v>34500</v>
      </c>
      <c r="I80" s="36">
        <v>0</v>
      </c>
      <c r="J80" s="36">
        <v>0</v>
      </c>
      <c r="K80" s="36">
        <v>17350</v>
      </c>
      <c r="L80" s="36">
        <f t="shared" si="6"/>
        <v>17350</v>
      </c>
      <c r="M80" s="36">
        <v>17350</v>
      </c>
      <c r="N80" s="36">
        <v>0</v>
      </c>
      <c r="O80" s="36">
        <v>0</v>
      </c>
      <c r="P80" s="37">
        <f t="shared" si="3"/>
        <v>100</v>
      </c>
      <c r="Q80" s="19"/>
      <c r="R80" s="19"/>
      <c r="S80" s="19"/>
      <c r="T80" s="19"/>
      <c r="U80" s="19"/>
      <c r="V80" s="19"/>
      <c r="W80" s="19"/>
    </row>
    <row r="81" spans="1:23" s="18" customFormat="1" ht="30" customHeight="1">
      <c r="A81" s="65" t="s">
        <v>107</v>
      </c>
      <c r="B81" s="67" t="s">
        <v>60</v>
      </c>
      <c r="C81" s="64">
        <f t="shared" si="1"/>
        <v>3239730</v>
      </c>
      <c r="D81" s="64">
        <f>D82</f>
        <v>3235010</v>
      </c>
      <c r="E81" s="64">
        <f aca="true" t="shared" si="25" ref="E81:O81">E82</f>
        <v>4720</v>
      </c>
      <c r="F81" s="64">
        <f t="shared" si="25"/>
        <v>0</v>
      </c>
      <c r="G81" s="36">
        <f t="shared" si="5"/>
        <v>1013730</v>
      </c>
      <c r="H81" s="36">
        <f t="shared" si="25"/>
        <v>1012510</v>
      </c>
      <c r="I81" s="36">
        <f t="shared" si="25"/>
        <v>1220</v>
      </c>
      <c r="J81" s="36">
        <f t="shared" si="25"/>
        <v>0</v>
      </c>
      <c r="K81" s="36">
        <f t="shared" si="25"/>
        <v>1012510</v>
      </c>
      <c r="L81" s="36">
        <f t="shared" si="6"/>
        <v>1013730</v>
      </c>
      <c r="M81" s="36">
        <f t="shared" si="25"/>
        <v>1012510</v>
      </c>
      <c r="N81" s="36">
        <f t="shared" si="25"/>
        <v>1220</v>
      </c>
      <c r="O81" s="36">
        <f t="shared" si="25"/>
        <v>0</v>
      </c>
      <c r="P81" s="37">
        <f t="shared" si="3"/>
        <v>100</v>
      </c>
      <c r="Q81" s="19"/>
      <c r="R81" s="19"/>
      <c r="S81" s="19"/>
      <c r="T81" s="19"/>
      <c r="U81" s="19"/>
      <c r="V81" s="19"/>
      <c r="W81" s="19"/>
    </row>
    <row r="82" spans="1:23" s="18" customFormat="1" ht="44.25" customHeight="1">
      <c r="A82" s="65" t="s">
        <v>108</v>
      </c>
      <c r="B82" s="67" t="s">
        <v>61</v>
      </c>
      <c r="C82" s="64">
        <f aca="true" t="shared" si="26" ref="C82:C87">D82+E82</f>
        <v>3239730</v>
      </c>
      <c r="D82" s="64">
        <v>3235010</v>
      </c>
      <c r="E82" s="64">
        <v>4720</v>
      </c>
      <c r="F82" s="64">
        <v>0</v>
      </c>
      <c r="G82" s="36">
        <f aca="true" t="shared" si="27" ref="G82:G87">H82+I82</f>
        <v>1013730</v>
      </c>
      <c r="H82" s="36">
        <v>1012510</v>
      </c>
      <c r="I82" s="36">
        <v>1220</v>
      </c>
      <c r="J82" s="36">
        <v>0</v>
      </c>
      <c r="K82" s="36">
        <v>1012510</v>
      </c>
      <c r="L82" s="36">
        <f aca="true" t="shared" si="28" ref="L82:L87">M82+N82</f>
        <v>1013730</v>
      </c>
      <c r="M82" s="36">
        <v>1012510</v>
      </c>
      <c r="N82" s="36">
        <v>1220</v>
      </c>
      <c r="O82" s="36">
        <v>0</v>
      </c>
      <c r="P82" s="37">
        <f aca="true" t="shared" si="29" ref="P82:P87">M82/K82*100</f>
        <v>100</v>
      </c>
      <c r="Q82" s="19"/>
      <c r="R82" s="19"/>
      <c r="S82" s="19"/>
      <c r="T82" s="19"/>
      <c r="U82" s="19"/>
      <c r="V82" s="19"/>
      <c r="W82" s="19"/>
    </row>
    <row r="83" spans="1:23" s="18" customFormat="1" ht="30" customHeight="1">
      <c r="A83" s="65" t="s">
        <v>126</v>
      </c>
      <c r="B83" s="67" t="s">
        <v>127</v>
      </c>
      <c r="C83" s="64">
        <f t="shared" si="26"/>
        <v>142260</v>
      </c>
      <c r="D83" s="64">
        <f>D84</f>
        <v>142260</v>
      </c>
      <c r="E83" s="64">
        <f aca="true" t="shared" si="30" ref="E83:O83">E84</f>
        <v>0</v>
      </c>
      <c r="F83" s="64">
        <f t="shared" si="30"/>
        <v>0</v>
      </c>
      <c r="G83" s="36">
        <f t="shared" si="27"/>
        <v>1659026</v>
      </c>
      <c r="H83" s="36">
        <f t="shared" si="30"/>
        <v>1241260</v>
      </c>
      <c r="I83" s="36">
        <f t="shared" si="30"/>
        <v>417766</v>
      </c>
      <c r="J83" s="36">
        <f t="shared" si="30"/>
        <v>417766</v>
      </c>
      <c r="K83" s="36">
        <f t="shared" si="30"/>
        <v>440950</v>
      </c>
      <c r="L83" s="36">
        <f t="shared" si="28"/>
        <v>82060.25</v>
      </c>
      <c r="M83" s="36">
        <f t="shared" si="30"/>
        <v>82060.25</v>
      </c>
      <c r="N83" s="36">
        <f t="shared" si="30"/>
        <v>0</v>
      </c>
      <c r="O83" s="36">
        <f t="shared" si="30"/>
        <v>0</v>
      </c>
      <c r="P83" s="37">
        <f t="shared" si="29"/>
        <v>18.60987640322032</v>
      </c>
      <c r="Q83" s="19"/>
      <c r="R83" s="19"/>
      <c r="S83" s="19"/>
      <c r="T83" s="19"/>
      <c r="U83" s="19"/>
      <c r="V83" s="19"/>
      <c r="W83" s="19"/>
    </row>
    <row r="84" spans="1:23" s="18" customFormat="1" ht="30" customHeight="1">
      <c r="A84" s="65" t="s">
        <v>109</v>
      </c>
      <c r="B84" s="67" t="s">
        <v>24</v>
      </c>
      <c r="C84" s="64">
        <f t="shared" si="26"/>
        <v>142260</v>
      </c>
      <c r="D84" s="64">
        <v>142260</v>
      </c>
      <c r="E84" s="64">
        <v>0</v>
      </c>
      <c r="F84" s="64">
        <v>0</v>
      </c>
      <c r="G84" s="36">
        <f t="shared" si="27"/>
        <v>1659026</v>
      </c>
      <c r="H84" s="36">
        <v>1241260</v>
      </c>
      <c r="I84" s="36">
        <v>417766</v>
      </c>
      <c r="J84" s="36">
        <v>417766</v>
      </c>
      <c r="K84" s="36">
        <v>440950</v>
      </c>
      <c r="L84" s="36">
        <f t="shared" si="28"/>
        <v>82060.25</v>
      </c>
      <c r="M84" s="36">
        <v>82060.25</v>
      </c>
      <c r="N84" s="36">
        <v>0</v>
      </c>
      <c r="O84" s="36">
        <v>0</v>
      </c>
      <c r="P84" s="37">
        <f t="shared" si="29"/>
        <v>18.60987640322032</v>
      </c>
      <c r="Q84" s="19"/>
      <c r="R84" s="19"/>
      <c r="S84" s="19"/>
      <c r="T84" s="19"/>
      <c r="U84" s="19"/>
      <c r="V84" s="19"/>
      <c r="W84" s="19"/>
    </row>
    <row r="85" spans="1:23" s="18" customFormat="1" ht="30" customHeight="1">
      <c r="A85" s="65" t="s">
        <v>128</v>
      </c>
      <c r="B85" s="67" t="s">
        <v>129</v>
      </c>
      <c r="C85" s="64">
        <f t="shared" si="26"/>
        <v>2000</v>
      </c>
      <c r="D85" s="64">
        <f>D86</f>
        <v>2000</v>
      </c>
      <c r="E85" s="64">
        <f>E86</f>
        <v>0</v>
      </c>
      <c r="F85" s="64">
        <f>F86</f>
        <v>0</v>
      </c>
      <c r="G85" s="36">
        <f t="shared" si="27"/>
        <v>2000</v>
      </c>
      <c r="H85" s="36">
        <f>H86</f>
        <v>2000</v>
      </c>
      <c r="I85" s="36">
        <f>I86</f>
        <v>0</v>
      </c>
      <c r="J85" s="36">
        <f>J86</f>
        <v>0</v>
      </c>
      <c r="K85" s="36">
        <f>K86</f>
        <v>2000</v>
      </c>
      <c r="L85" s="36">
        <f t="shared" si="28"/>
        <v>927.22</v>
      </c>
      <c r="M85" s="36">
        <f>M86</f>
        <v>927.22</v>
      </c>
      <c r="N85" s="36">
        <f>N86</f>
        <v>0</v>
      </c>
      <c r="O85" s="36">
        <f>O86</f>
        <v>0</v>
      </c>
      <c r="P85" s="37">
        <f t="shared" si="29"/>
        <v>46.361000000000004</v>
      </c>
      <c r="Q85" s="19"/>
      <c r="R85" s="19"/>
      <c r="S85" s="19"/>
      <c r="T85" s="19"/>
      <c r="U85" s="19"/>
      <c r="V85" s="19"/>
      <c r="W85" s="19"/>
    </row>
    <row r="86" spans="1:23" s="18" customFormat="1" ht="30" customHeight="1">
      <c r="A86" s="65" t="s">
        <v>110</v>
      </c>
      <c r="B86" s="67" t="s">
        <v>25</v>
      </c>
      <c r="C86" s="64">
        <f t="shared" si="26"/>
        <v>2000</v>
      </c>
      <c r="D86" s="64">
        <v>2000</v>
      </c>
      <c r="E86" s="64">
        <v>0</v>
      </c>
      <c r="F86" s="64">
        <v>0</v>
      </c>
      <c r="G86" s="36">
        <f t="shared" si="27"/>
        <v>2000</v>
      </c>
      <c r="H86" s="36">
        <v>2000</v>
      </c>
      <c r="I86" s="36">
        <v>0</v>
      </c>
      <c r="J86" s="36">
        <v>0</v>
      </c>
      <c r="K86" s="36">
        <v>2000</v>
      </c>
      <c r="L86" s="36">
        <f t="shared" si="28"/>
        <v>927.22</v>
      </c>
      <c r="M86" s="36">
        <v>927.22</v>
      </c>
      <c r="N86" s="36">
        <v>0</v>
      </c>
      <c r="O86" s="36">
        <v>0</v>
      </c>
      <c r="P86" s="37">
        <f t="shared" si="29"/>
        <v>46.361000000000004</v>
      </c>
      <c r="Q86" s="19"/>
      <c r="R86" s="19"/>
      <c r="S86" s="19"/>
      <c r="T86" s="19"/>
      <c r="U86" s="19"/>
      <c r="V86" s="19"/>
      <c r="W86" s="19"/>
    </row>
    <row r="87" spans="1:23" s="18" customFormat="1" ht="30" customHeight="1">
      <c r="A87" s="70"/>
      <c r="B87" s="71" t="s">
        <v>30</v>
      </c>
      <c r="C87" s="64">
        <f t="shared" si="26"/>
        <v>162971778</v>
      </c>
      <c r="D87" s="64">
        <f>D48+D50+D51+D76+D78+D83+D85</f>
        <v>158381778</v>
      </c>
      <c r="E87" s="64">
        <f aca="true" t="shared" si="31" ref="E87:O87">E48+E50+E51+E76+E78+E83+E85</f>
        <v>4590000</v>
      </c>
      <c r="F87" s="64">
        <f t="shared" si="31"/>
        <v>4439700</v>
      </c>
      <c r="G87" s="36">
        <f t="shared" si="27"/>
        <v>165197524</v>
      </c>
      <c r="H87" s="36">
        <f t="shared" si="31"/>
        <v>157864498</v>
      </c>
      <c r="I87" s="36">
        <f t="shared" si="31"/>
        <v>7333026</v>
      </c>
      <c r="J87" s="36">
        <f t="shared" si="31"/>
        <v>7186226</v>
      </c>
      <c r="K87" s="36">
        <f t="shared" si="31"/>
        <v>77543330</v>
      </c>
      <c r="L87" s="36">
        <f t="shared" si="28"/>
        <v>78476920.94999999</v>
      </c>
      <c r="M87" s="36">
        <f t="shared" si="31"/>
        <v>75489445.52</v>
      </c>
      <c r="N87" s="36">
        <f t="shared" si="31"/>
        <v>2987475.4299999997</v>
      </c>
      <c r="O87" s="36">
        <f t="shared" si="31"/>
        <v>2884265.57</v>
      </c>
      <c r="P87" s="37">
        <f t="shared" si="29"/>
        <v>97.35130735293416</v>
      </c>
      <c r="Q87" s="19"/>
      <c r="R87" s="19"/>
      <c r="S87" s="19"/>
      <c r="T87" s="19"/>
      <c r="U87" s="19"/>
      <c r="V87" s="19"/>
      <c r="W87" s="19"/>
    </row>
    <row r="88" spans="1:23" s="18" customFormat="1" ht="31.5" customHeight="1">
      <c r="A88" s="48"/>
      <c r="B88" s="49"/>
      <c r="C88" s="50"/>
      <c r="D88" s="50"/>
      <c r="E88" s="50"/>
      <c r="F88" s="50"/>
      <c r="G88" s="50"/>
      <c r="H88" s="50"/>
      <c r="I88" s="50"/>
      <c r="J88" s="50"/>
      <c r="K88" s="56"/>
      <c r="L88" s="50"/>
      <c r="M88" s="50"/>
      <c r="N88" s="50"/>
      <c r="O88" s="50"/>
      <c r="P88" s="47"/>
      <c r="Q88" s="19"/>
      <c r="R88" s="19"/>
      <c r="S88" s="19"/>
      <c r="T88" s="19"/>
      <c r="U88" s="19"/>
      <c r="V88" s="19"/>
      <c r="W88" s="19"/>
    </row>
    <row r="89" spans="1:23" s="18" customFormat="1" ht="31.5" customHeight="1">
      <c r="A89" s="30"/>
      <c r="B89" s="31"/>
      <c r="C89" s="32"/>
      <c r="D89" s="32"/>
      <c r="E89" s="32"/>
      <c r="F89" s="32"/>
      <c r="G89" s="32"/>
      <c r="H89" s="32"/>
      <c r="I89" s="32"/>
      <c r="J89" s="32"/>
      <c r="K89" s="57"/>
      <c r="L89" s="32"/>
      <c r="M89" s="32"/>
      <c r="N89" s="32"/>
      <c r="O89" s="32"/>
      <c r="P89" s="33"/>
      <c r="Q89" s="19"/>
      <c r="R89" s="19"/>
      <c r="S89" s="19"/>
      <c r="T89" s="19"/>
      <c r="U89" s="19"/>
      <c r="V89" s="19"/>
      <c r="W89" s="19"/>
    </row>
    <row r="90" spans="3:16" s="18" customFormat="1" ht="18.75">
      <c r="C90" s="21"/>
      <c r="D90" s="21"/>
      <c r="E90" s="21"/>
      <c r="F90" s="21"/>
      <c r="G90" s="21"/>
      <c r="H90" s="21"/>
      <c r="I90" s="21"/>
      <c r="J90" s="21"/>
      <c r="K90" s="58"/>
      <c r="L90" s="12"/>
      <c r="M90" s="12"/>
      <c r="N90" s="12"/>
      <c r="O90" s="12"/>
      <c r="P90" s="22"/>
    </row>
    <row r="91" spans="11:15" s="18" customFormat="1" ht="75" customHeight="1" hidden="1">
      <c r="K91" s="59"/>
      <c r="L91" s="18" t="s">
        <v>9</v>
      </c>
      <c r="N91" s="23"/>
      <c r="O91" s="24"/>
    </row>
    <row r="92" spans="11:15" s="18" customFormat="1" ht="32.25" customHeight="1" hidden="1">
      <c r="K92" s="59"/>
      <c r="N92" s="23"/>
      <c r="O92" s="24"/>
    </row>
    <row r="93" spans="7:12" s="26" customFormat="1" ht="33" customHeight="1" hidden="1">
      <c r="G93" s="27"/>
      <c r="K93" s="60"/>
      <c r="L93" s="27" t="s">
        <v>39</v>
      </c>
    </row>
    <row r="94" spans="11:12" s="13" customFormat="1" ht="35.25">
      <c r="K94" s="61"/>
      <c r="L94" s="14"/>
    </row>
    <row r="95" spans="2:15" s="1" customFormat="1" ht="33">
      <c r="B95" s="5"/>
      <c r="C95" s="5"/>
      <c r="D95" s="5"/>
      <c r="E95" s="5"/>
      <c r="F95" s="5"/>
      <c r="G95" s="5"/>
      <c r="H95" s="5"/>
      <c r="I95" s="5"/>
      <c r="J95" s="5"/>
      <c r="K95" s="53"/>
      <c r="L95" s="5"/>
      <c r="M95" s="5"/>
      <c r="N95" s="7"/>
      <c r="O95" s="7"/>
    </row>
    <row r="96" spans="3:5" ht="23.25">
      <c r="C96" s="15"/>
      <c r="D96" s="15"/>
      <c r="E96" s="15"/>
    </row>
    <row r="97" spans="3:5" ht="23.25">
      <c r="C97" s="15"/>
      <c r="D97" s="15"/>
      <c r="E97" s="15"/>
    </row>
    <row r="98" spans="2:13" ht="33">
      <c r="B98" s="72"/>
      <c r="C98" s="72"/>
      <c r="D98" s="72"/>
      <c r="E98" s="5"/>
      <c r="F98" s="5"/>
      <c r="G98" s="5"/>
      <c r="H98" s="5"/>
      <c r="I98" s="5"/>
      <c r="J98" s="5"/>
      <c r="K98" s="53"/>
      <c r="L98" s="5"/>
      <c r="M98" s="5"/>
    </row>
  </sheetData>
  <sheetProtection/>
  <mergeCells count="26">
    <mergeCell ref="L1:N1"/>
    <mergeCell ref="B5:O5"/>
    <mergeCell ref="B6:O6"/>
    <mergeCell ref="B8:B12"/>
    <mergeCell ref="C8:C12"/>
    <mergeCell ref="D8:F8"/>
    <mergeCell ref="G8:G12"/>
    <mergeCell ref="H8:J8"/>
    <mergeCell ref="K8:K12"/>
    <mergeCell ref="L8:L12"/>
    <mergeCell ref="D9:D12"/>
    <mergeCell ref="E9:F9"/>
    <mergeCell ref="H9:H12"/>
    <mergeCell ref="I9:J9"/>
    <mergeCell ref="M9:M12"/>
    <mergeCell ref="N9:O9"/>
    <mergeCell ref="B98:D98"/>
    <mergeCell ref="A8:A12"/>
    <mergeCell ref="P9:P12"/>
    <mergeCell ref="E10:E12"/>
    <mergeCell ref="F10:F12"/>
    <mergeCell ref="I10:I12"/>
    <mergeCell ref="J10:J12"/>
    <mergeCell ref="N10:N12"/>
    <mergeCell ref="O10:O12"/>
    <mergeCell ref="M8:O8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36" r:id="rId1"/>
  <headerFooter differentOddEven="1" differentFirst="1">
    <oddHeader>&amp;C&amp;"Times New Roman,обычный"&amp;18 3</oddHeader>
    <evenHeader>&amp;C&amp;"Times New Roman,обычный"&amp;18 2</even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2017-04-04T12:11:55Z</cp:lastPrinted>
  <dcterms:created xsi:type="dcterms:W3CDTF">2003-04-15T08:42:08Z</dcterms:created>
  <dcterms:modified xsi:type="dcterms:W3CDTF">2017-08-08T08:20:21Z</dcterms:modified>
  <cp:category/>
  <cp:version/>
  <cp:contentType/>
  <cp:contentStatus/>
</cp:coreProperties>
</file>